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ОГРАММА_19-20-21" sheetId="1" r:id="rId1"/>
    <sheet name="копия_2019" sheetId="2" r:id="rId2"/>
    <sheet name="КОПИЯ_6мес.19" sheetId="3" r:id="rId3"/>
    <sheet name="Уточн.2019 год" sheetId="7" r:id="rId4"/>
    <sheet name="2017г." sheetId="4" r:id="rId5"/>
    <sheet name="2016" sheetId="5" r:id="rId6"/>
  </sheets>
  <calcPr calcId="124519"/>
</workbook>
</file>

<file path=xl/calcChain.xml><?xml version="1.0" encoding="utf-8"?>
<calcChain xmlns="http://schemas.openxmlformats.org/spreadsheetml/2006/main">
  <c r="H272" i="7"/>
  <c r="N271"/>
  <c r="M271"/>
  <c r="L271"/>
  <c r="K271"/>
  <c r="J271"/>
  <c r="I271"/>
  <c r="H271" s="1"/>
  <c r="H267"/>
  <c r="N266"/>
  <c r="M266"/>
  <c r="L266"/>
  <c r="K266"/>
  <c r="J266"/>
  <c r="I266"/>
  <c r="H266" s="1"/>
  <c r="H263"/>
  <c r="N261"/>
  <c r="M261"/>
  <c r="L261"/>
  <c r="K261"/>
  <c r="J261"/>
  <c r="I261"/>
  <c r="H261" s="1"/>
  <c r="H257"/>
  <c r="N256"/>
  <c r="M256"/>
  <c r="L256"/>
  <c r="K256"/>
  <c r="J256"/>
  <c r="I256"/>
  <c r="H256" s="1"/>
  <c r="H252"/>
  <c r="N251"/>
  <c r="M251"/>
  <c r="L251"/>
  <c r="K251"/>
  <c r="J251"/>
  <c r="I251"/>
  <c r="H251" s="1"/>
  <c r="N248"/>
  <c r="N246" s="1"/>
  <c r="M248"/>
  <c r="L248"/>
  <c r="K248"/>
  <c r="J248"/>
  <c r="H248" s="1"/>
  <c r="I248"/>
  <c r="N247"/>
  <c r="M247"/>
  <c r="M246" s="1"/>
  <c r="L247"/>
  <c r="K247"/>
  <c r="K246" s="1"/>
  <c r="J247"/>
  <c r="I247"/>
  <c r="I246" s="1"/>
  <c r="L246"/>
  <c r="H244"/>
  <c r="H243"/>
  <c r="H242"/>
  <c r="N239"/>
  <c r="M239"/>
  <c r="L239"/>
  <c r="K239"/>
  <c r="J239"/>
  <c r="H239" s="1"/>
  <c r="I239"/>
  <c r="N237"/>
  <c r="M237"/>
  <c r="L237"/>
  <c r="I237"/>
  <c r="H237" s="1"/>
  <c r="N236"/>
  <c r="N232" s="1"/>
  <c r="M236"/>
  <c r="L236"/>
  <c r="I236"/>
  <c r="H236"/>
  <c r="N235"/>
  <c r="M235"/>
  <c r="M232" s="1"/>
  <c r="L235"/>
  <c r="I235"/>
  <c r="I232" s="1"/>
  <c r="H232" s="1"/>
  <c r="L232"/>
  <c r="K232"/>
  <c r="J232"/>
  <c r="H230"/>
  <c r="N227"/>
  <c r="M227"/>
  <c r="L227"/>
  <c r="K227"/>
  <c r="J227"/>
  <c r="I227"/>
  <c r="H227"/>
  <c r="H222"/>
  <c r="H221"/>
  <c r="N220"/>
  <c r="M220"/>
  <c r="L220"/>
  <c r="K220"/>
  <c r="J220"/>
  <c r="I220"/>
  <c r="H220" s="1"/>
  <c r="H219"/>
  <c r="H218"/>
  <c r="N215"/>
  <c r="M215"/>
  <c r="L215"/>
  <c r="K215"/>
  <c r="J215"/>
  <c r="H215" s="1"/>
  <c r="I215"/>
  <c r="N212"/>
  <c r="M212"/>
  <c r="L212"/>
  <c r="K212"/>
  <c r="J212"/>
  <c r="I212"/>
  <c r="H212" s="1"/>
  <c r="N211"/>
  <c r="M211"/>
  <c r="L211"/>
  <c r="L208" s="1"/>
  <c r="K211"/>
  <c r="J211"/>
  <c r="I211"/>
  <c r="H211"/>
  <c r="N209"/>
  <c r="M209"/>
  <c r="M208" s="1"/>
  <c r="L209"/>
  <c r="K209"/>
  <c r="K208" s="1"/>
  <c r="J209"/>
  <c r="I209"/>
  <c r="H209" s="1"/>
  <c r="N208"/>
  <c r="J208"/>
  <c r="H206"/>
  <c r="H205"/>
  <c r="H204"/>
  <c r="N203"/>
  <c r="M203"/>
  <c r="L203"/>
  <c r="H203" s="1"/>
  <c r="K203"/>
  <c r="J203"/>
  <c r="I203"/>
  <c r="H202"/>
  <c r="H201"/>
  <c r="H199"/>
  <c r="N198"/>
  <c r="M198"/>
  <c r="L198"/>
  <c r="K198"/>
  <c r="J198"/>
  <c r="H198" s="1"/>
  <c r="I198"/>
  <c r="H197"/>
  <c r="H196"/>
  <c r="N193"/>
  <c r="M193"/>
  <c r="L193"/>
  <c r="K193"/>
  <c r="J193"/>
  <c r="I193"/>
  <c r="H193" s="1"/>
  <c r="N192"/>
  <c r="N16" s="1"/>
  <c r="M192"/>
  <c r="L192"/>
  <c r="K192"/>
  <c r="J192"/>
  <c r="J16" s="1"/>
  <c r="I192"/>
  <c r="N191"/>
  <c r="M191"/>
  <c r="M15" s="1"/>
  <c r="L191"/>
  <c r="K191"/>
  <c r="J191"/>
  <c r="I191"/>
  <c r="I15" s="1"/>
  <c r="N190"/>
  <c r="M190"/>
  <c r="L190"/>
  <c r="L188" s="1"/>
  <c r="K190"/>
  <c r="J190"/>
  <c r="I190"/>
  <c r="H190"/>
  <c r="N189"/>
  <c r="M189"/>
  <c r="M188" s="1"/>
  <c r="L189"/>
  <c r="K189"/>
  <c r="K188" s="1"/>
  <c r="J189"/>
  <c r="I189"/>
  <c r="H189" s="1"/>
  <c r="N188"/>
  <c r="J188"/>
  <c r="H184"/>
  <c r="N183"/>
  <c r="M183"/>
  <c r="L183"/>
  <c r="K183"/>
  <c r="J183"/>
  <c r="H183" s="1"/>
  <c r="I183"/>
  <c r="H181"/>
  <c r="H180"/>
  <c r="H178"/>
  <c r="H177"/>
  <c r="N176"/>
  <c r="M176"/>
  <c r="L176"/>
  <c r="K176"/>
  <c r="J176"/>
  <c r="I176"/>
  <c r="H176" s="1"/>
  <c r="H174"/>
  <c r="H171" s="1"/>
  <c r="N171"/>
  <c r="M171"/>
  <c r="L171"/>
  <c r="K171"/>
  <c r="J171"/>
  <c r="I171"/>
  <c r="H169"/>
  <c r="H166" s="1"/>
  <c r="N166"/>
  <c r="M166"/>
  <c r="L166"/>
  <c r="K166"/>
  <c r="J166"/>
  <c r="I166"/>
  <c r="H164"/>
  <c r="H162"/>
  <c r="N161"/>
  <c r="M161"/>
  <c r="L161"/>
  <c r="K161"/>
  <c r="J161"/>
  <c r="I161"/>
  <c r="H161"/>
  <c r="H159"/>
  <c r="N158"/>
  <c r="N78" s="1"/>
  <c r="N15" s="1"/>
  <c r="M158"/>
  <c r="L158"/>
  <c r="K158"/>
  <c r="J158"/>
  <c r="J78" s="1"/>
  <c r="H156"/>
  <c r="M155"/>
  <c r="M154" s="1"/>
  <c r="L155"/>
  <c r="L154" s="1"/>
  <c r="K155"/>
  <c r="J155"/>
  <c r="H155" s="1"/>
  <c r="N154"/>
  <c r="K154"/>
  <c r="J154"/>
  <c r="I154"/>
  <c r="H152"/>
  <c r="H151"/>
  <c r="H150"/>
  <c r="N149"/>
  <c r="M149"/>
  <c r="L149"/>
  <c r="K149"/>
  <c r="J149"/>
  <c r="I149"/>
  <c r="H149"/>
  <c r="H147"/>
  <c r="H146"/>
  <c r="H145"/>
  <c r="N144"/>
  <c r="M144"/>
  <c r="L144"/>
  <c r="K144"/>
  <c r="J144"/>
  <c r="H144" s="1"/>
  <c r="I144"/>
  <c r="H142"/>
  <c r="H141"/>
  <c r="N138"/>
  <c r="M138"/>
  <c r="L138"/>
  <c r="K138"/>
  <c r="J138"/>
  <c r="I138"/>
  <c r="H138" s="1"/>
  <c r="H136"/>
  <c r="H135"/>
  <c r="H134"/>
  <c r="N133"/>
  <c r="M133"/>
  <c r="L133"/>
  <c r="K133"/>
  <c r="J133"/>
  <c r="I133"/>
  <c r="H133" s="1"/>
  <c r="H131"/>
  <c r="H129"/>
  <c r="N128"/>
  <c r="M128"/>
  <c r="L128"/>
  <c r="K128"/>
  <c r="J128"/>
  <c r="H128" s="1"/>
  <c r="I128"/>
  <c r="H126"/>
  <c r="H124"/>
  <c r="N123"/>
  <c r="M123"/>
  <c r="L123"/>
  <c r="K123"/>
  <c r="J123"/>
  <c r="I123"/>
  <c r="H123" s="1"/>
  <c r="H119"/>
  <c r="N118"/>
  <c r="M118"/>
  <c r="L118"/>
  <c r="K118"/>
  <c r="J118"/>
  <c r="I118"/>
  <c r="H118" s="1"/>
  <c r="H114"/>
  <c r="N113"/>
  <c r="M113"/>
  <c r="L113"/>
  <c r="K113"/>
  <c r="J113"/>
  <c r="I113"/>
  <c r="H113" s="1"/>
  <c r="H109"/>
  <c r="N108"/>
  <c r="M108"/>
  <c r="L108"/>
  <c r="K108"/>
  <c r="J108"/>
  <c r="I108"/>
  <c r="H108" s="1"/>
  <c r="H104"/>
  <c r="N103"/>
  <c r="M103"/>
  <c r="L103"/>
  <c r="K103"/>
  <c r="J103"/>
  <c r="I103"/>
  <c r="H103" s="1"/>
  <c r="H99"/>
  <c r="N98"/>
  <c r="M98"/>
  <c r="L98"/>
  <c r="K98"/>
  <c r="J98"/>
  <c r="I98"/>
  <c r="H98" s="1"/>
  <c r="H94"/>
  <c r="N93"/>
  <c r="M93"/>
  <c r="L93"/>
  <c r="K93"/>
  <c r="J93"/>
  <c r="I93"/>
  <c r="H93" s="1"/>
  <c r="H92"/>
  <c r="H91"/>
  <c r="N88"/>
  <c r="M88"/>
  <c r="L88"/>
  <c r="K88"/>
  <c r="J88"/>
  <c r="I88"/>
  <c r="H88"/>
  <c r="H87"/>
  <c r="H86"/>
  <c r="H85"/>
  <c r="N82"/>
  <c r="M82"/>
  <c r="L82"/>
  <c r="K82"/>
  <c r="J82"/>
  <c r="H82" s="1"/>
  <c r="I82"/>
  <c r="N79"/>
  <c r="M79"/>
  <c r="L79"/>
  <c r="K79"/>
  <c r="J79"/>
  <c r="I79"/>
  <c r="H79" s="1"/>
  <c r="M78"/>
  <c r="L78"/>
  <c r="K78"/>
  <c r="I78"/>
  <c r="N77"/>
  <c r="M77"/>
  <c r="L77"/>
  <c r="K77"/>
  <c r="K75" s="1"/>
  <c r="J77"/>
  <c r="I77"/>
  <c r="H77" s="1"/>
  <c r="N76"/>
  <c r="N75" s="1"/>
  <c r="M76"/>
  <c r="K76"/>
  <c r="J76"/>
  <c r="J75" s="1"/>
  <c r="I76"/>
  <c r="M75"/>
  <c r="I75"/>
  <c r="H72"/>
  <c r="H70"/>
  <c r="N69"/>
  <c r="M69"/>
  <c r="L69"/>
  <c r="K69"/>
  <c r="J69"/>
  <c r="H69" s="1"/>
  <c r="I69"/>
  <c r="H67"/>
  <c r="H65"/>
  <c r="N64"/>
  <c r="M64"/>
  <c r="L64"/>
  <c r="K64"/>
  <c r="J64"/>
  <c r="I64"/>
  <c r="H64" s="1"/>
  <c r="H62"/>
  <c r="H60"/>
  <c r="N59"/>
  <c r="M59"/>
  <c r="L59"/>
  <c r="H59" s="1"/>
  <c r="K59"/>
  <c r="J59"/>
  <c r="I59"/>
  <c r="H57"/>
  <c r="H55"/>
  <c r="N54"/>
  <c r="M54"/>
  <c r="L54"/>
  <c r="K54"/>
  <c r="J54"/>
  <c r="I54"/>
  <c r="H54" s="1"/>
  <c r="H50"/>
  <c r="N49"/>
  <c r="M49"/>
  <c r="L49"/>
  <c r="K49"/>
  <c r="J49"/>
  <c r="I49"/>
  <c r="H49" s="1"/>
  <c r="H45"/>
  <c r="N44"/>
  <c r="M44"/>
  <c r="L44"/>
  <c r="K44"/>
  <c r="J44"/>
  <c r="I44"/>
  <c r="H44" s="1"/>
  <c r="H40"/>
  <c r="N39"/>
  <c r="M39"/>
  <c r="L39"/>
  <c r="K39"/>
  <c r="J39"/>
  <c r="I39"/>
  <c r="H39" s="1"/>
  <c r="H35"/>
  <c r="N34"/>
  <c r="M34"/>
  <c r="L34"/>
  <c r="K34"/>
  <c r="J34"/>
  <c r="I34"/>
  <c r="H34" s="1"/>
  <c r="H30"/>
  <c r="N29"/>
  <c r="M29"/>
  <c r="L29"/>
  <c r="K29"/>
  <c r="J29"/>
  <c r="I29"/>
  <c r="H29" s="1"/>
  <c r="H28"/>
  <c r="H27"/>
  <c r="N24"/>
  <c r="M24"/>
  <c r="L24"/>
  <c r="K24"/>
  <c r="J24"/>
  <c r="H24" s="1"/>
  <c r="I24"/>
  <c r="N21"/>
  <c r="M21"/>
  <c r="L21"/>
  <c r="K21"/>
  <c r="J21"/>
  <c r="I21"/>
  <c r="H21" s="1"/>
  <c r="N20"/>
  <c r="M20"/>
  <c r="L20"/>
  <c r="L17" s="1"/>
  <c r="K20"/>
  <c r="J20"/>
  <c r="I20"/>
  <c r="N18"/>
  <c r="M18"/>
  <c r="M17" s="1"/>
  <c r="L18"/>
  <c r="K18"/>
  <c r="K17" s="1"/>
  <c r="J18"/>
  <c r="I18"/>
  <c r="H18" s="1"/>
  <c r="N17"/>
  <c r="J17"/>
  <c r="M16"/>
  <c r="L16"/>
  <c r="K16"/>
  <c r="I16"/>
  <c r="H16" s="1"/>
  <c r="L15"/>
  <c r="K15"/>
  <c r="M14"/>
  <c r="L14"/>
  <c r="K14"/>
  <c r="I14"/>
  <c r="N13"/>
  <c r="J13"/>
  <c r="J190" i="1"/>
  <c r="K190"/>
  <c r="L190"/>
  <c r="M190"/>
  <c r="N190"/>
  <c r="I190"/>
  <c r="J192"/>
  <c r="K192"/>
  <c r="L192"/>
  <c r="M192"/>
  <c r="N192"/>
  <c r="I192"/>
  <c r="J76"/>
  <c r="K76"/>
  <c r="L76"/>
  <c r="M76"/>
  <c r="N76"/>
  <c r="I75"/>
  <c r="J77"/>
  <c r="I77"/>
  <c r="H180"/>
  <c r="H177"/>
  <c r="H179"/>
  <c r="J175"/>
  <c r="K175"/>
  <c r="L175"/>
  <c r="M175"/>
  <c r="N175"/>
  <c r="I175"/>
  <c r="H155"/>
  <c r="H158"/>
  <c r="N153"/>
  <c r="I153"/>
  <c r="J157"/>
  <c r="K157"/>
  <c r="K77" s="1"/>
  <c r="L157"/>
  <c r="L77" s="1"/>
  <c r="M157"/>
  <c r="M77" s="1"/>
  <c r="N157"/>
  <c r="N77" s="1"/>
  <c r="J154"/>
  <c r="J153" s="1"/>
  <c r="K154"/>
  <c r="L154"/>
  <c r="M154"/>
  <c r="L182"/>
  <c r="M182"/>
  <c r="N182"/>
  <c r="H183"/>
  <c r="K182"/>
  <c r="J182"/>
  <c r="I182"/>
  <c r="L153" l="1"/>
  <c r="H157"/>
  <c r="J15" i="7"/>
  <c r="H78"/>
  <c r="H154"/>
  <c r="H246"/>
  <c r="H15"/>
  <c r="H20"/>
  <c r="I13"/>
  <c r="M13"/>
  <c r="J14"/>
  <c r="J12" s="1"/>
  <c r="N14"/>
  <c r="N12" s="1"/>
  <c r="I17"/>
  <c r="H17" s="1"/>
  <c r="H158"/>
  <c r="I188"/>
  <c r="H188" s="1"/>
  <c r="H191"/>
  <c r="I208"/>
  <c r="H208" s="1"/>
  <c r="H235"/>
  <c r="H247"/>
  <c r="J8"/>
  <c r="L76"/>
  <c r="H192"/>
  <c r="J246"/>
  <c r="K13"/>
  <c r="K153" i="1"/>
  <c r="H153" s="1"/>
  <c r="H182"/>
  <c r="M153"/>
  <c r="H154"/>
  <c r="H173"/>
  <c r="H170" s="1"/>
  <c r="N170"/>
  <c r="M170"/>
  <c r="L170"/>
  <c r="K170"/>
  <c r="J170"/>
  <c r="I170"/>
  <c r="H168"/>
  <c r="H165" s="1"/>
  <c r="N165"/>
  <c r="M165"/>
  <c r="L165"/>
  <c r="K165"/>
  <c r="J165"/>
  <c r="I165"/>
  <c r="H163"/>
  <c r="J19"/>
  <c r="K19"/>
  <c r="L19"/>
  <c r="M19"/>
  <c r="N19"/>
  <c r="J17"/>
  <c r="K17"/>
  <c r="L17"/>
  <c r="M17"/>
  <c r="N17"/>
  <c r="I19"/>
  <c r="I17"/>
  <c r="H71"/>
  <c r="H69"/>
  <c r="N68"/>
  <c r="M68"/>
  <c r="L68"/>
  <c r="K68"/>
  <c r="J68"/>
  <c r="I68"/>
  <c r="H249" i="3"/>
  <c r="N248"/>
  <c r="M248"/>
  <c r="L248"/>
  <c r="K248"/>
  <c r="J248"/>
  <c r="H248" s="1"/>
  <c r="I248"/>
  <c r="H244"/>
  <c r="N243"/>
  <c r="M243"/>
  <c r="L243"/>
  <c r="K243"/>
  <c r="J243"/>
  <c r="H243" s="1"/>
  <c r="I243"/>
  <c r="H240"/>
  <c r="N238"/>
  <c r="M238"/>
  <c r="L238"/>
  <c r="K238"/>
  <c r="J238"/>
  <c r="H238" s="1"/>
  <c r="I238"/>
  <c r="H234"/>
  <c r="N233"/>
  <c r="M233"/>
  <c r="L233"/>
  <c r="K233"/>
  <c r="J233"/>
  <c r="H233" s="1"/>
  <c r="I233"/>
  <c r="H229"/>
  <c r="N228"/>
  <c r="M228"/>
  <c r="L228"/>
  <c r="K228"/>
  <c r="J228"/>
  <c r="H228" s="1"/>
  <c r="I228"/>
  <c r="N225"/>
  <c r="M225"/>
  <c r="L225"/>
  <c r="K225"/>
  <c r="J225"/>
  <c r="I225"/>
  <c r="H225" s="1"/>
  <c r="N224"/>
  <c r="N223" s="1"/>
  <c r="M224"/>
  <c r="L224"/>
  <c r="L223" s="1"/>
  <c r="K224"/>
  <c r="J224"/>
  <c r="J223" s="1"/>
  <c r="I224"/>
  <c r="H224"/>
  <c r="M223"/>
  <c r="K223"/>
  <c r="I223"/>
  <c r="H221"/>
  <c r="H220"/>
  <c r="H219"/>
  <c r="N216"/>
  <c r="M216"/>
  <c r="L216"/>
  <c r="K216"/>
  <c r="J216"/>
  <c r="I216"/>
  <c r="H216" s="1"/>
  <c r="N214"/>
  <c r="M214"/>
  <c r="L214"/>
  <c r="K214"/>
  <c r="J214"/>
  <c r="I214"/>
  <c r="H214"/>
  <c r="N213"/>
  <c r="M213"/>
  <c r="L213"/>
  <c r="K213"/>
  <c r="K209" s="1"/>
  <c r="J213"/>
  <c r="I213"/>
  <c r="H213" s="1"/>
  <c r="N212"/>
  <c r="N209" s="1"/>
  <c r="M212"/>
  <c r="L212"/>
  <c r="L209" s="1"/>
  <c r="K212"/>
  <c r="J212"/>
  <c r="J209" s="1"/>
  <c r="I212"/>
  <c r="M209"/>
  <c r="I209"/>
  <c r="H209" s="1"/>
  <c r="H207"/>
  <c r="N204"/>
  <c r="M204"/>
  <c r="L204"/>
  <c r="K204"/>
  <c r="J204"/>
  <c r="I204"/>
  <c r="H204" s="1"/>
  <c r="H199"/>
  <c r="H198"/>
  <c r="N197"/>
  <c r="M197"/>
  <c r="L197"/>
  <c r="K197"/>
  <c r="J197"/>
  <c r="H197" s="1"/>
  <c r="I197"/>
  <c r="H196"/>
  <c r="H195"/>
  <c r="N192"/>
  <c r="M192"/>
  <c r="L192"/>
  <c r="K192"/>
  <c r="J192"/>
  <c r="I192"/>
  <c r="H192" s="1"/>
  <c r="N189"/>
  <c r="M189"/>
  <c r="L189"/>
  <c r="K189"/>
  <c r="J189"/>
  <c r="H189" s="1"/>
  <c r="I189"/>
  <c r="N188"/>
  <c r="M188"/>
  <c r="M185" s="1"/>
  <c r="L188"/>
  <c r="K188"/>
  <c r="J188"/>
  <c r="I188"/>
  <c r="H188" s="1"/>
  <c r="N186"/>
  <c r="N185" s="1"/>
  <c r="M186"/>
  <c r="L186"/>
  <c r="L185" s="1"/>
  <c r="K186"/>
  <c r="J186"/>
  <c r="J185" s="1"/>
  <c r="I186"/>
  <c r="H186"/>
  <c r="K185"/>
  <c r="H183"/>
  <c r="H182"/>
  <c r="H181"/>
  <c r="N180"/>
  <c r="M180"/>
  <c r="L180"/>
  <c r="K180"/>
  <c r="J180"/>
  <c r="I180"/>
  <c r="H180" s="1"/>
  <c r="H179"/>
  <c r="H178"/>
  <c r="H176"/>
  <c r="N175"/>
  <c r="M175"/>
  <c r="L175"/>
  <c r="K175"/>
  <c r="J175"/>
  <c r="I175"/>
  <c r="H175" s="1"/>
  <c r="H174"/>
  <c r="H173"/>
  <c r="H172"/>
  <c r="N169"/>
  <c r="M169"/>
  <c r="L169"/>
  <c r="K169"/>
  <c r="J169"/>
  <c r="I169"/>
  <c r="H169" s="1"/>
  <c r="N168"/>
  <c r="M168"/>
  <c r="L168"/>
  <c r="K168"/>
  <c r="J168"/>
  <c r="I168"/>
  <c r="H168"/>
  <c r="N167"/>
  <c r="M167"/>
  <c r="L167"/>
  <c r="K167"/>
  <c r="J167"/>
  <c r="I167"/>
  <c r="H167" s="1"/>
  <c r="N166"/>
  <c r="N164" s="1"/>
  <c r="M166"/>
  <c r="L166"/>
  <c r="K166"/>
  <c r="J166"/>
  <c r="H166" s="1"/>
  <c r="I166"/>
  <c r="N165"/>
  <c r="M165"/>
  <c r="M164" s="1"/>
  <c r="L165"/>
  <c r="K165"/>
  <c r="K164" s="1"/>
  <c r="J165"/>
  <c r="I165"/>
  <c r="H165" s="1"/>
  <c r="L164"/>
  <c r="H162"/>
  <c r="H161"/>
  <c r="H159"/>
  <c r="N158"/>
  <c r="M158"/>
  <c r="L158"/>
  <c r="K158"/>
  <c r="J158"/>
  <c r="H158" s="1"/>
  <c r="I158"/>
  <c r="H154"/>
  <c r="N153"/>
  <c r="M153"/>
  <c r="L153"/>
  <c r="K153"/>
  <c r="J153"/>
  <c r="I153"/>
  <c r="H153"/>
  <c r="H151"/>
  <c r="H149"/>
  <c r="H148" s="1"/>
  <c r="N148"/>
  <c r="M148"/>
  <c r="L148"/>
  <c r="K148"/>
  <c r="J148"/>
  <c r="I148"/>
  <c r="H146"/>
  <c r="H145"/>
  <c r="H144"/>
  <c r="H143" s="1"/>
  <c r="N143"/>
  <c r="M143"/>
  <c r="L143"/>
  <c r="K143"/>
  <c r="J143"/>
  <c r="I143"/>
  <c r="H141"/>
  <c r="H140"/>
  <c r="H139"/>
  <c r="H138" s="1"/>
  <c r="N138"/>
  <c r="M138"/>
  <c r="L138"/>
  <c r="K138"/>
  <c r="J138"/>
  <c r="I138"/>
  <c r="H136"/>
  <c r="H135"/>
  <c r="N132"/>
  <c r="M132"/>
  <c r="L132"/>
  <c r="K132"/>
  <c r="J132"/>
  <c r="I132"/>
  <c r="H132"/>
  <c r="H130"/>
  <c r="H129"/>
  <c r="H128"/>
  <c r="N127"/>
  <c r="M127"/>
  <c r="L127"/>
  <c r="K127"/>
  <c r="J127"/>
  <c r="H127" s="1"/>
  <c r="I127"/>
  <c r="H125"/>
  <c r="H123"/>
  <c r="N122"/>
  <c r="M122"/>
  <c r="L122"/>
  <c r="K122"/>
  <c r="J122"/>
  <c r="I122"/>
  <c r="H122" s="1"/>
  <c r="H120"/>
  <c r="H118"/>
  <c r="N117"/>
  <c r="M117"/>
  <c r="L117"/>
  <c r="K117"/>
  <c r="J117"/>
  <c r="I117"/>
  <c r="H117"/>
  <c r="H113"/>
  <c r="N112"/>
  <c r="M112"/>
  <c r="L112"/>
  <c r="K112"/>
  <c r="J112"/>
  <c r="I112"/>
  <c r="H112"/>
  <c r="H108"/>
  <c r="N107"/>
  <c r="M107"/>
  <c r="L107"/>
  <c r="K107"/>
  <c r="J107"/>
  <c r="I107"/>
  <c r="H107"/>
  <c r="H103"/>
  <c r="N102"/>
  <c r="M102"/>
  <c r="L102"/>
  <c r="K102"/>
  <c r="J102"/>
  <c r="I102"/>
  <c r="H102"/>
  <c r="H98"/>
  <c r="N97"/>
  <c r="M97"/>
  <c r="L97"/>
  <c r="K97"/>
  <c r="J97"/>
  <c r="I97"/>
  <c r="H97"/>
  <c r="H93"/>
  <c r="N92"/>
  <c r="M92"/>
  <c r="L92"/>
  <c r="K92"/>
  <c r="J92"/>
  <c r="I92"/>
  <c r="H92"/>
  <c r="H88"/>
  <c r="N87"/>
  <c r="M87"/>
  <c r="L87"/>
  <c r="K87"/>
  <c r="J87"/>
  <c r="I87"/>
  <c r="H87"/>
  <c r="H86"/>
  <c r="H85"/>
  <c r="N82"/>
  <c r="M82"/>
  <c r="L82"/>
  <c r="K82"/>
  <c r="J82"/>
  <c r="I82"/>
  <c r="H82" s="1"/>
  <c r="H81"/>
  <c r="H80"/>
  <c r="H79"/>
  <c r="N76"/>
  <c r="M76"/>
  <c r="L76"/>
  <c r="K76"/>
  <c r="J76"/>
  <c r="I76"/>
  <c r="H76" s="1"/>
  <c r="N73"/>
  <c r="N16" s="1"/>
  <c r="M73"/>
  <c r="L73"/>
  <c r="L16" s="1"/>
  <c r="K73"/>
  <c r="J73"/>
  <c r="J16" s="1"/>
  <c r="I73"/>
  <c r="N72"/>
  <c r="M72"/>
  <c r="M15" s="1"/>
  <c r="L72"/>
  <c r="K72"/>
  <c r="K15" s="1"/>
  <c r="J72"/>
  <c r="I72"/>
  <c r="H72" s="1"/>
  <c r="N71"/>
  <c r="N14" s="1"/>
  <c r="M71"/>
  <c r="L71"/>
  <c r="L14" s="1"/>
  <c r="L8" s="1"/>
  <c r="K71"/>
  <c r="J71"/>
  <c r="J14" s="1"/>
  <c r="I71"/>
  <c r="H71"/>
  <c r="N70"/>
  <c r="M70"/>
  <c r="M69" s="1"/>
  <c r="L70"/>
  <c r="K70"/>
  <c r="K69" s="1"/>
  <c r="J70"/>
  <c r="I70"/>
  <c r="I69" s="1"/>
  <c r="N69"/>
  <c r="J69"/>
  <c r="H67"/>
  <c r="H65"/>
  <c r="N64"/>
  <c r="M64"/>
  <c r="L64"/>
  <c r="K64"/>
  <c r="J64"/>
  <c r="I64"/>
  <c r="H64" s="1"/>
  <c r="H62"/>
  <c r="H60"/>
  <c r="N59"/>
  <c r="M59"/>
  <c r="L59"/>
  <c r="K59"/>
  <c r="J59"/>
  <c r="I59"/>
  <c r="H59"/>
  <c r="H57"/>
  <c r="H55"/>
  <c r="N54"/>
  <c r="M54"/>
  <c r="L54"/>
  <c r="K54"/>
  <c r="J54"/>
  <c r="I54"/>
  <c r="H54" s="1"/>
  <c r="H50"/>
  <c r="N49"/>
  <c r="M49"/>
  <c r="L49"/>
  <c r="K49"/>
  <c r="J49"/>
  <c r="I49"/>
  <c r="H49" s="1"/>
  <c r="H45"/>
  <c r="N44"/>
  <c r="M44"/>
  <c r="L44"/>
  <c r="K44"/>
  <c r="J44"/>
  <c r="I44"/>
  <c r="H44" s="1"/>
  <c r="H40"/>
  <c r="N39"/>
  <c r="M39"/>
  <c r="L39"/>
  <c r="K39"/>
  <c r="J39"/>
  <c r="I39"/>
  <c r="H39" s="1"/>
  <c r="H35"/>
  <c r="N34"/>
  <c r="M34"/>
  <c r="L34"/>
  <c r="K34"/>
  <c r="J34"/>
  <c r="I34"/>
  <c r="H34" s="1"/>
  <c r="H30"/>
  <c r="N29"/>
  <c r="M29"/>
  <c r="L29"/>
  <c r="K29"/>
  <c r="J29"/>
  <c r="I29"/>
  <c r="H29" s="1"/>
  <c r="H28"/>
  <c r="H27"/>
  <c r="N24"/>
  <c r="M24"/>
  <c r="L24"/>
  <c r="K24"/>
  <c r="J24"/>
  <c r="H24" s="1"/>
  <c r="I24"/>
  <c r="N21"/>
  <c r="M21"/>
  <c r="L21"/>
  <c r="K21"/>
  <c r="J21"/>
  <c r="I21"/>
  <c r="H21" s="1"/>
  <c r="N20"/>
  <c r="M20"/>
  <c r="L20"/>
  <c r="L17" s="1"/>
  <c r="K20"/>
  <c r="J20"/>
  <c r="I20"/>
  <c r="N18"/>
  <c r="M18"/>
  <c r="M17" s="1"/>
  <c r="L18"/>
  <c r="K18"/>
  <c r="K17" s="1"/>
  <c r="J18"/>
  <c r="I18"/>
  <c r="I17" s="1"/>
  <c r="H17" s="1"/>
  <c r="N17"/>
  <c r="J17"/>
  <c r="M16"/>
  <c r="K16"/>
  <c r="I16"/>
  <c r="N15"/>
  <c r="L15"/>
  <c r="J15"/>
  <c r="M14"/>
  <c r="K14"/>
  <c r="I14"/>
  <c r="N13"/>
  <c r="N12" s="1"/>
  <c r="L13"/>
  <c r="L12" s="1"/>
  <c r="J13"/>
  <c r="H271" i="1"/>
  <c r="H266"/>
  <c r="H262"/>
  <c r="H256"/>
  <c r="H251"/>
  <c r="H243"/>
  <c r="H242"/>
  <c r="H241"/>
  <c r="I202"/>
  <c r="H201"/>
  <c r="H200"/>
  <c r="H198"/>
  <c r="H196"/>
  <c r="H195"/>
  <c r="H135"/>
  <c r="H134"/>
  <c r="H133"/>
  <c r="H125"/>
  <c r="H123"/>
  <c r="H118"/>
  <c r="H113"/>
  <c r="H108"/>
  <c r="H66"/>
  <c r="H64"/>
  <c r="H61"/>
  <c r="H59"/>
  <c r="H56"/>
  <c r="H54"/>
  <c r="H49"/>
  <c r="H44"/>
  <c r="H39"/>
  <c r="H34"/>
  <c r="J247"/>
  <c r="K247"/>
  <c r="L247"/>
  <c r="M247"/>
  <c r="N247"/>
  <c r="J246"/>
  <c r="K246"/>
  <c r="L246"/>
  <c r="M246"/>
  <c r="N246"/>
  <c r="J211"/>
  <c r="K211"/>
  <c r="L211"/>
  <c r="M211"/>
  <c r="N211"/>
  <c r="J210"/>
  <c r="K210"/>
  <c r="L210"/>
  <c r="M210"/>
  <c r="N210"/>
  <c r="J208"/>
  <c r="K208"/>
  <c r="L208"/>
  <c r="M208"/>
  <c r="N208"/>
  <c r="J191"/>
  <c r="K191"/>
  <c r="L191"/>
  <c r="M191"/>
  <c r="N191"/>
  <c r="I191"/>
  <c r="J189"/>
  <c r="K189"/>
  <c r="L189"/>
  <c r="M189"/>
  <c r="N189"/>
  <c r="J188"/>
  <c r="K188"/>
  <c r="L188"/>
  <c r="M188"/>
  <c r="N188"/>
  <c r="J78"/>
  <c r="K78"/>
  <c r="L78"/>
  <c r="M78"/>
  <c r="N78"/>
  <c r="J75"/>
  <c r="K75"/>
  <c r="L75"/>
  <c r="M75"/>
  <c r="N75"/>
  <c r="J20"/>
  <c r="K20"/>
  <c r="L20"/>
  <c r="M20"/>
  <c r="N20"/>
  <c r="I211"/>
  <c r="H29"/>
  <c r="H27"/>
  <c r="H26"/>
  <c r="H130"/>
  <c r="H128"/>
  <c r="J127"/>
  <c r="K127"/>
  <c r="L127"/>
  <c r="M127"/>
  <c r="N127"/>
  <c r="I127"/>
  <c r="I208"/>
  <c r="I210"/>
  <c r="H229"/>
  <c r="N226"/>
  <c r="M226"/>
  <c r="L226"/>
  <c r="K226"/>
  <c r="J226"/>
  <c r="I226"/>
  <c r="J219"/>
  <c r="K219"/>
  <c r="L219"/>
  <c r="M219"/>
  <c r="N219"/>
  <c r="I219"/>
  <c r="H220"/>
  <c r="H218"/>
  <c r="H221"/>
  <c r="H217"/>
  <c r="N187"/>
  <c r="I189"/>
  <c r="H190"/>
  <c r="I188"/>
  <c r="H204"/>
  <c r="H205"/>
  <c r="H203"/>
  <c r="N202"/>
  <c r="M202"/>
  <c r="L202"/>
  <c r="K202"/>
  <c r="J202"/>
  <c r="H103"/>
  <c r="H98"/>
  <c r="H91"/>
  <c r="H93"/>
  <c r="H90"/>
  <c r="H85"/>
  <c r="H86"/>
  <c r="H84"/>
  <c r="I76"/>
  <c r="H176"/>
  <c r="H161"/>
  <c r="N160"/>
  <c r="M160"/>
  <c r="L160"/>
  <c r="K160"/>
  <c r="J160"/>
  <c r="I160"/>
  <c r="H151"/>
  <c r="H150"/>
  <c r="H149"/>
  <c r="N148"/>
  <c r="M148"/>
  <c r="L148"/>
  <c r="K148"/>
  <c r="J148"/>
  <c r="I148"/>
  <c r="H145"/>
  <c r="H146"/>
  <c r="H144"/>
  <c r="J143"/>
  <c r="K143"/>
  <c r="L143"/>
  <c r="M143"/>
  <c r="N143"/>
  <c r="I143"/>
  <c r="H140"/>
  <c r="H141"/>
  <c r="I137"/>
  <c r="N63"/>
  <c r="M63"/>
  <c r="L63"/>
  <c r="K63"/>
  <c r="J63"/>
  <c r="I63"/>
  <c r="N58"/>
  <c r="M58"/>
  <c r="L58"/>
  <c r="K58"/>
  <c r="J58"/>
  <c r="I58"/>
  <c r="J53"/>
  <c r="K53"/>
  <c r="L53"/>
  <c r="M53"/>
  <c r="N53"/>
  <c r="I53"/>
  <c r="H198" i="2"/>
  <c r="N197"/>
  <c r="M197"/>
  <c r="L197"/>
  <c r="K197"/>
  <c r="J197"/>
  <c r="H197" s="1"/>
  <c r="I197"/>
  <c r="H193"/>
  <c r="N192"/>
  <c r="M192"/>
  <c r="L192"/>
  <c r="K192"/>
  <c r="H192" s="1"/>
  <c r="J192"/>
  <c r="I192"/>
  <c r="H189"/>
  <c r="N187"/>
  <c r="M187"/>
  <c r="L187"/>
  <c r="K187"/>
  <c r="H187" s="1"/>
  <c r="J187"/>
  <c r="I187"/>
  <c r="H183"/>
  <c r="N182"/>
  <c r="M182"/>
  <c r="L182"/>
  <c r="K182"/>
  <c r="H182" s="1"/>
  <c r="J182"/>
  <c r="I182"/>
  <c r="H178"/>
  <c r="N177"/>
  <c r="M177"/>
  <c r="L177"/>
  <c r="K177"/>
  <c r="H177" s="1"/>
  <c r="J177"/>
  <c r="I177"/>
  <c r="N174"/>
  <c r="N172" s="1"/>
  <c r="M174"/>
  <c r="L174"/>
  <c r="K174"/>
  <c r="J174"/>
  <c r="J172" s="1"/>
  <c r="I174"/>
  <c r="H174" s="1"/>
  <c r="N173"/>
  <c r="M173"/>
  <c r="M172" s="1"/>
  <c r="L173"/>
  <c r="K173"/>
  <c r="J173"/>
  <c r="I173"/>
  <c r="I172" s="1"/>
  <c r="H172" s="1"/>
  <c r="L172"/>
  <c r="K172"/>
  <c r="H170"/>
  <c r="H169"/>
  <c r="H168"/>
  <c r="N165"/>
  <c r="M165"/>
  <c r="L165"/>
  <c r="K165"/>
  <c r="J165"/>
  <c r="I165"/>
  <c r="H165" s="1"/>
  <c r="N163"/>
  <c r="M163"/>
  <c r="M158" s="1"/>
  <c r="L163"/>
  <c r="K163"/>
  <c r="J163"/>
  <c r="I163"/>
  <c r="H163" s="1"/>
  <c r="N162"/>
  <c r="M162"/>
  <c r="L162"/>
  <c r="L158" s="1"/>
  <c r="K162"/>
  <c r="J162"/>
  <c r="I162"/>
  <c r="H162"/>
  <c r="N161"/>
  <c r="M161"/>
  <c r="L161"/>
  <c r="K161"/>
  <c r="K158" s="1"/>
  <c r="J161"/>
  <c r="H161" s="1"/>
  <c r="I161"/>
  <c r="N158"/>
  <c r="J158"/>
  <c r="H153"/>
  <c r="N152"/>
  <c r="M152"/>
  <c r="L152"/>
  <c r="K152"/>
  <c r="J152"/>
  <c r="I152"/>
  <c r="H152" s="1"/>
  <c r="H151"/>
  <c r="H150"/>
  <c r="N147"/>
  <c r="M147"/>
  <c r="L147"/>
  <c r="K147"/>
  <c r="H147" s="1"/>
  <c r="J147"/>
  <c r="I147"/>
  <c r="N144"/>
  <c r="N140" s="1"/>
  <c r="M144"/>
  <c r="L144"/>
  <c r="K144"/>
  <c r="J144"/>
  <c r="H144" s="1"/>
  <c r="I144"/>
  <c r="N143"/>
  <c r="M143"/>
  <c r="M140" s="1"/>
  <c r="L143"/>
  <c r="K143"/>
  <c r="J143"/>
  <c r="I143"/>
  <c r="I140" s="1"/>
  <c r="N141"/>
  <c r="M141"/>
  <c r="L141"/>
  <c r="L140" s="1"/>
  <c r="K141"/>
  <c r="J141"/>
  <c r="I141"/>
  <c r="H141"/>
  <c r="K140"/>
  <c r="H139"/>
  <c r="H138"/>
  <c r="H136"/>
  <c r="N135"/>
  <c r="M135"/>
  <c r="L135"/>
  <c r="K135"/>
  <c r="J135"/>
  <c r="I135"/>
  <c r="H135" s="1"/>
  <c r="H134"/>
  <c r="H133"/>
  <c r="H132"/>
  <c r="N129"/>
  <c r="M129"/>
  <c r="L129"/>
  <c r="K129"/>
  <c r="J129"/>
  <c r="I129"/>
  <c r="H129" s="1"/>
  <c r="N128"/>
  <c r="N124" s="1"/>
  <c r="M128"/>
  <c r="L128"/>
  <c r="K128"/>
  <c r="J128"/>
  <c r="J124" s="1"/>
  <c r="I128"/>
  <c r="H128" s="1"/>
  <c r="N127"/>
  <c r="M127"/>
  <c r="M124" s="1"/>
  <c r="L127"/>
  <c r="K127"/>
  <c r="J127"/>
  <c r="I127"/>
  <c r="I124" s="1"/>
  <c r="N125"/>
  <c r="M125"/>
  <c r="L125"/>
  <c r="L124" s="1"/>
  <c r="K125"/>
  <c r="J125"/>
  <c r="I125"/>
  <c r="H125"/>
  <c r="K124"/>
  <c r="H122"/>
  <c r="N119"/>
  <c r="M119"/>
  <c r="L119"/>
  <c r="K119"/>
  <c r="J119"/>
  <c r="H119" s="1"/>
  <c r="I119"/>
  <c r="H117"/>
  <c r="H116"/>
  <c r="H115"/>
  <c r="N114"/>
  <c r="M114"/>
  <c r="L114"/>
  <c r="K114"/>
  <c r="J114"/>
  <c r="I114"/>
  <c r="H114" s="1"/>
  <c r="H112"/>
  <c r="H110"/>
  <c r="N109"/>
  <c r="M109"/>
  <c r="L109"/>
  <c r="K109"/>
  <c r="J109"/>
  <c r="H109" s="1"/>
  <c r="I109"/>
  <c r="H107"/>
  <c r="H105"/>
  <c r="N104"/>
  <c r="M104"/>
  <c r="L104"/>
  <c r="K104"/>
  <c r="H104" s="1"/>
  <c r="J104"/>
  <c r="I104"/>
  <c r="H100"/>
  <c r="N99"/>
  <c r="M99"/>
  <c r="L99"/>
  <c r="K99"/>
  <c r="H99" s="1"/>
  <c r="J99"/>
  <c r="I99"/>
  <c r="H95"/>
  <c r="N94"/>
  <c r="M94"/>
  <c r="L94"/>
  <c r="K94"/>
  <c r="H94" s="1"/>
  <c r="J94"/>
  <c r="I94"/>
  <c r="H90"/>
  <c r="N89"/>
  <c r="M89"/>
  <c r="L89"/>
  <c r="K89"/>
  <c r="H89" s="1"/>
  <c r="J89"/>
  <c r="I89"/>
  <c r="H85"/>
  <c r="N84"/>
  <c r="M84"/>
  <c r="L84"/>
  <c r="K84"/>
  <c r="H84" s="1"/>
  <c r="J84"/>
  <c r="I84"/>
  <c r="H80"/>
  <c r="N79"/>
  <c r="M79"/>
  <c r="L79"/>
  <c r="K79"/>
  <c r="J79"/>
  <c r="I79"/>
  <c r="H79"/>
  <c r="H75"/>
  <c r="N74"/>
  <c r="M74"/>
  <c r="L74"/>
  <c r="K74"/>
  <c r="J74"/>
  <c r="I74"/>
  <c r="H74"/>
  <c r="H73"/>
  <c r="H72"/>
  <c r="N69"/>
  <c r="M69"/>
  <c r="L69"/>
  <c r="K69"/>
  <c r="J69"/>
  <c r="I69"/>
  <c r="H69" s="1"/>
  <c r="H68"/>
  <c r="H67"/>
  <c r="H66"/>
  <c r="N63"/>
  <c r="M63"/>
  <c r="L63"/>
  <c r="K63"/>
  <c r="J63"/>
  <c r="I63"/>
  <c r="H63"/>
  <c r="N60"/>
  <c r="M60"/>
  <c r="L60"/>
  <c r="K60"/>
  <c r="J60"/>
  <c r="I60"/>
  <c r="H60"/>
  <c r="N59"/>
  <c r="M59"/>
  <c r="L59"/>
  <c r="K59"/>
  <c r="J59"/>
  <c r="I59"/>
  <c r="H59" s="1"/>
  <c r="N58"/>
  <c r="M58"/>
  <c r="L58"/>
  <c r="K58"/>
  <c r="J58"/>
  <c r="I58"/>
  <c r="H58"/>
  <c r="N57"/>
  <c r="M57"/>
  <c r="L57"/>
  <c r="K57"/>
  <c r="K56" s="1"/>
  <c r="J57"/>
  <c r="I57"/>
  <c r="H57" s="1"/>
  <c r="N56"/>
  <c r="M56"/>
  <c r="L56"/>
  <c r="J56"/>
  <c r="H52"/>
  <c r="N51"/>
  <c r="M51"/>
  <c r="L51"/>
  <c r="K51"/>
  <c r="J51"/>
  <c r="H51" s="1"/>
  <c r="I51"/>
  <c r="H47"/>
  <c r="N46"/>
  <c r="M46"/>
  <c r="L46"/>
  <c r="K46"/>
  <c r="J46"/>
  <c r="I46"/>
  <c r="H46"/>
  <c r="H42"/>
  <c r="N41"/>
  <c r="M41"/>
  <c r="L41"/>
  <c r="K41"/>
  <c r="J41"/>
  <c r="I41"/>
  <c r="H41"/>
  <c r="H37"/>
  <c r="N36"/>
  <c r="M36"/>
  <c r="L36"/>
  <c r="K36"/>
  <c r="J36"/>
  <c r="I36"/>
  <c r="H36"/>
  <c r="H32"/>
  <c r="N31"/>
  <c r="M31"/>
  <c r="L31"/>
  <c r="K31"/>
  <c r="J31"/>
  <c r="I31"/>
  <c r="H31"/>
  <c r="H30"/>
  <c r="H29"/>
  <c r="N26"/>
  <c r="M26"/>
  <c r="L26"/>
  <c r="K26"/>
  <c r="J26"/>
  <c r="I26"/>
  <c r="H26" s="1"/>
  <c r="N23"/>
  <c r="M23"/>
  <c r="L23"/>
  <c r="K23"/>
  <c r="J23"/>
  <c r="I23"/>
  <c r="H23"/>
  <c r="N22"/>
  <c r="M22"/>
  <c r="L22"/>
  <c r="K22"/>
  <c r="J22"/>
  <c r="I22"/>
  <c r="H22" s="1"/>
  <c r="N20"/>
  <c r="N19" s="1"/>
  <c r="M20"/>
  <c r="L20"/>
  <c r="K20"/>
  <c r="J20"/>
  <c r="H20" s="1"/>
  <c r="I20"/>
  <c r="M19"/>
  <c r="L19"/>
  <c r="K19"/>
  <c r="I19"/>
  <c r="N18"/>
  <c r="M18"/>
  <c r="L18"/>
  <c r="K18"/>
  <c r="J18"/>
  <c r="I18"/>
  <c r="H18"/>
  <c r="N17"/>
  <c r="M17"/>
  <c r="L17"/>
  <c r="K17"/>
  <c r="J17"/>
  <c r="I17"/>
  <c r="H17" s="1"/>
  <c r="N16"/>
  <c r="M16"/>
  <c r="L16"/>
  <c r="K16"/>
  <c r="J16"/>
  <c r="H16" s="1"/>
  <c r="I16"/>
  <c r="N15"/>
  <c r="M15"/>
  <c r="M14" s="1"/>
  <c r="L15"/>
  <c r="K15"/>
  <c r="K14" s="1"/>
  <c r="J15"/>
  <c r="I15"/>
  <c r="H15" s="1"/>
  <c r="N14"/>
  <c r="L14"/>
  <c r="J14"/>
  <c r="N10"/>
  <c r="M10"/>
  <c r="L10"/>
  <c r="K10"/>
  <c r="J10"/>
  <c r="I10"/>
  <c r="L270" i="1"/>
  <c r="M270"/>
  <c r="N270"/>
  <c r="L265"/>
  <c r="M265"/>
  <c r="N265"/>
  <c r="L260"/>
  <c r="M260"/>
  <c r="N260"/>
  <c r="L255"/>
  <c r="M255"/>
  <c r="N255"/>
  <c r="L250"/>
  <c r="M250"/>
  <c r="N250"/>
  <c r="L238"/>
  <c r="M238"/>
  <c r="N238"/>
  <c r="L214"/>
  <c r="M214"/>
  <c r="N214"/>
  <c r="L197"/>
  <c r="M197"/>
  <c r="N197"/>
  <c r="L137"/>
  <c r="M137"/>
  <c r="N137"/>
  <c r="L132"/>
  <c r="M132"/>
  <c r="N132"/>
  <c r="L122"/>
  <c r="M122"/>
  <c r="N122"/>
  <c r="L117"/>
  <c r="M117"/>
  <c r="N117"/>
  <c r="L112"/>
  <c r="M112"/>
  <c r="N112"/>
  <c r="L107"/>
  <c r="M107"/>
  <c r="N107"/>
  <c r="L102"/>
  <c r="M102"/>
  <c r="N102"/>
  <c r="L97"/>
  <c r="M97"/>
  <c r="N97"/>
  <c r="L92"/>
  <c r="M92"/>
  <c r="N92"/>
  <c r="L87"/>
  <c r="M87"/>
  <c r="N87"/>
  <c r="L81"/>
  <c r="M81"/>
  <c r="N81"/>
  <c r="L48"/>
  <c r="M48"/>
  <c r="N48"/>
  <c r="L43"/>
  <c r="M43"/>
  <c r="N43"/>
  <c r="L38"/>
  <c r="M38"/>
  <c r="N38"/>
  <c r="L33"/>
  <c r="M33"/>
  <c r="N33"/>
  <c r="L28"/>
  <c r="M28"/>
  <c r="N28"/>
  <c r="L23"/>
  <c r="M23"/>
  <c r="N23"/>
  <c r="L236"/>
  <c r="M236"/>
  <c r="N236"/>
  <c r="L235"/>
  <c r="M235"/>
  <c r="N235"/>
  <c r="L234"/>
  <c r="M234"/>
  <c r="N234"/>
  <c r="H143" l="1"/>
  <c r="J187"/>
  <c r="L13" i="7"/>
  <c r="L75"/>
  <c r="H75" s="1"/>
  <c r="N8"/>
  <c r="H14"/>
  <c r="I8"/>
  <c r="H13"/>
  <c r="I12"/>
  <c r="K12"/>
  <c r="K8"/>
  <c r="M8"/>
  <c r="M12"/>
  <c r="H76"/>
  <c r="N231" i="1"/>
  <c r="H53"/>
  <c r="H148"/>
  <c r="H68"/>
  <c r="L231"/>
  <c r="H58"/>
  <c r="H175"/>
  <c r="M231"/>
  <c r="H19"/>
  <c r="H16" i="3"/>
  <c r="J12"/>
  <c r="H223"/>
  <c r="H14"/>
  <c r="H20"/>
  <c r="J8"/>
  <c r="N8"/>
  <c r="L69"/>
  <c r="H69" s="1"/>
  <c r="H73"/>
  <c r="J164"/>
  <c r="I185"/>
  <c r="H185" s="1"/>
  <c r="H212"/>
  <c r="K13"/>
  <c r="I15"/>
  <c r="H15" s="1"/>
  <c r="H18"/>
  <c r="H70"/>
  <c r="I164"/>
  <c r="H164" s="1"/>
  <c r="I13"/>
  <c r="M13"/>
  <c r="H77" i="1"/>
  <c r="H76"/>
  <c r="H189"/>
  <c r="I187"/>
  <c r="H188"/>
  <c r="H63"/>
  <c r="H210"/>
  <c r="H17"/>
  <c r="L245"/>
  <c r="H208"/>
  <c r="H191"/>
  <c r="L187"/>
  <c r="M187"/>
  <c r="K187"/>
  <c r="L13"/>
  <c r="H202"/>
  <c r="H127"/>
  <c r="H226"/>
  <c r="H160"/>
  <c r="H140" i="2"/>
  <c r="H124"/>
  <c r="I14"/>
  <c r="H14" s="1"/>
  <c r="J19"/>
  <c r="H19" s="1"/>
  <c r="I56"/>
  <c r="H56" s="1"/>
  <c r="H127"/>
  <c r="J140"/>
  <c r="H143"/>
  <c r="I158"/>
  <c r="H158" s="1"/>
  <c r="H173"/>
  <c r="N207" i="1"/>
  <c r="L207"/>
  <c r="L15"/>
  <c r="N13"/>
  <c r="L12"/>
  <c r="L74"/>
  <c r="L16"/>
  <c r="N16"/>
  <c r="N12"/>
  <c r="L14"/>
  <c r="N245"/>
  <c r="M13"/>
  <c r="M245"/>
  <c r="N14"/>
  <c r="N15"/>
  <c r="M207"/>
  <c r="M15"/>
  <c r="N74"/>
  <c r="M14"/>
  <c r="M74"/>
  <c r="M16"/>
  <c r="M12"/>
  <c r="H219"/>
  <c r="J197"/>
  <c r="K197"/>
  <c r="I197"/>
  <c r="H192"/>
  <c r="J132"/>
  <c r="K132"/>
  <c r="I132"/>
  <c r="I122"/>
  <c r="J92"/>
  <c r="K92"/>
  <c r="I92"/>
  <c r="J81"/>
  <c r="K81"/>
  <c r="I81"/>
  <c r="J43"/>
  <c r="K43"/>
  <c r="I43"/>
  <c r="J33"/>
  <c r="K33"/>
  <c r="I33"/>
  <c r="I247"/>
  <c r="H247" s="1"/>
  <c r="K245"/>
  <c r="I246"/>
  <c r="H246" s="1"/>
  <c r="K137"/>
  <c r="J137"/>
  <c r="K265"/>
  <c r="J265"/>
  <c r="I265"/>
  <c r="K260"/>
  <c r="J260"/>
  <c r="I260"/>
  <c r="K270"/>
  <c r="L8" i="7" l="1"/>
  <c r="L12"/>
  <c r="H12" s="1"/>
  <c r="H81" i="1"/>
  <c r="H137"/>
  <c r="H260"/>
  <c r="H92"/>
  <c r="H197"/>
  <c r="H132"/>
  <c r="M8" i="3"/>
  <c r="M12"/>
  <c r="K8"/>
  <c r="K12"/>
  <c r="I8"/>
  <c r="H13"/>
  <c r="I12"/>
  <c r="H43" i="1"/>
  <c r="I13"/>
  <c r="H265"/>
  <c r="H33"/>
  <c r="I12"/>
  <c r="H187"/>
  <c r="H75"/>
  <c r="J12"/>
  <c r="L11"/>
  <c r="N11"/>
  <c r="M11"/>
  <c r="K12"/>
  <c r="I236"/>
  <c r="I235"/>
  <c r="I234"/>
  <c r="H211"/>
  <c r="I78"/>
  <c r="H78" s="1"/>
  <c r="J13"/>
  <c r="K13"/>
  <c r="I20"/>
  <c r="H20" s="1"/>
  <c r="K87"/>
  <c r="K238"/>
  <c r="K214"/>
  <c r="J122"/>
  <c r="K122"/>
  <c r="K250"/>
  <c r="K255"/>
  <c r="J255"/>
  <c r="I255"/>
  <c r="K102"/>
  <c r="K23"/>
  <c r="K28"/>
  <c r="K112"/>
  <c r="K107"/>
  <c r="K117"/>
  <c r="K97"/>
  <c r="K48"/>
  <c r="K38"/>
  <c r="H13" l="1"/>
  <c r="H235"/>
  <c r="H122"/>
  <c r="J231"/>
  <c r="H12" i="3"/>
  <c r="I231" i="1"/>
  <c r="H234"/>
  <c r="H236"/>
  <c r="H255"/>
  <c r="K231"/>
  <c r="H12"/>
  <c r="K15"/>
  <c r="J15"/>
  <c r="J74"/>
  <c r="K14"/>
  <c r="J14"/>
  <c r="I14"/>
  <c r="J207"/>
  <c r="I15"/>
  <c r="I74"/>
  <c r="K207"/>
  <c r="K16"/>
  <c r="K74"/>
  <c r="H244" i="4"/>
  <c r="K243"/>
  <c r="J243"/>
  <c r="I243"/>
  <c r="H243" s="1"/>
  <c r="H239"/>
  <c r="K238"/>
  <c r="J238"/>
  <c r="I238"/>
  <c r="H238"/>
  <c r="K234"/>
  <c r="J234"/>
  <c r="I234"/>
  <c r="H234"/>
  <c r="K233"/>
  <c r="J233"/>
  <c r="I233"/>
  <c r="H233"/>
  <c r="H231"/>
  <c r="H230"/>
  <c r="H229"/>
  <c r="K226"/>
  <c r="J226"/>
  <c r="I226"/>
  <c r="H226" s="1"/>
  <c r="K224"/>
  <c r="J224"/>
  <c r="I224"/>
  <c r="H224" s="1"/>
  <c r="K223"/>
  <c r="J223"/>
  <c r="I223"/>
  <c r="H223" s="1"/>
  <c r="K222"/>
  <c r="J222"/>
  <c r="I222"/>
  <c r="H222" s="1"/>
  <c r="K219"/>
  <c r="J219"/>
  <c r="I219"/>
  <c r="H219" s="1"/>
  <c r="H215"/>
  <c r="I214"/>
  <c r="H214"/>
  <c r="H212"/>
  <c r="I209"/>
  <c r="H209" s="1"/>
  <c r="H204"/>
  <c r="K203"/>
  <c r="J203"/>
  <c r="I203"/>
  <c r="H203"/>
  <c r="H199"/>
  <c r="K198"/>
  <c r="J198"/>
  <c r="I198"/>
  <c r="H198" s="1"/>
  <c r="H197"/>
  <c r="H196"/>
  <c r="K193"/>
  <c r="J193"/>
  <c r="I193"/>
  <c r="H193" s="1"/>
  <c r="K190"/>
  <c r="J190"/>
  <c r="I190"/>
  <c r="H190" s="1"/>
  <c r="K189"/>
  <c r="J189"/>
  <c r="I189"/>
  <c r="H189" s="1"/>
  <c r="K187"/>
  <c r="J187"/>
  <c r="I187"/>
  <c r="H187" s="1"/>
  <c r="K186"/>
  <c r="J186"/>
  <c r="I186"/>
  <c r="H186" s="1"/>
  <c r="H182"/>
  <c r="I181"/>
  <c r="H181"/>
  <c r="H177"/>
  <c r="I176"/>
  <c r="H176" s="1"/>
  <c r="H175"/>
  <c r="H174"/>
  <c r="K171"/>
  <c r="J171"/>
  <c r="I171"/>
  <c r="H171" s="1"/>
  <c r="I170"/>
  <c r="H170" s="1"/>
  <c r="K169"/>
  <c r="K166" s="1"/>
  <c r="J169"/>
  <c r="I169"/>
  <c r="H169" s="1"/>
  <c r="I167"/>
  <c r="I166" s="1"/>
  <c r="J166"/>
  <c r="H164"/>
  <c r="K161"/>
  <c r="J161"/>
  <c r="I161"/>
  <c r="H161" s="1"/>
  <c r="H159"/>
  <c r="K156"/>
  <c r="J156"/>
  <c r="I156"/>
  <c r="H156"/>
  <c r="H154"/>
  <c r="K151"/>
  <c r="J151"/>
  <c r="I151"/>
  <c r="H151" s="1"/>
  <c r="H148"/>
  <c r="H147"/>
  <c r="I146"/>
  <c r="H146" s="1"/>
  <c r="H142"/>
  <c r="I141"/>
  <c r="H141"/>
  <c r="K136"/>
  <c r="J136"/>
  <c r="I136"/>
  <c r="H132"/>
  <c r="I131"/>
  <c r="H131"/>
  <c r="H127"/>
  <c r="I126"/>
  <c r="H126" s="1"/>
  <c r="H122"/>
  <c r="K121"/>
  <c r="J121"/>
  <c r="I121"/>
  <c r="H121"/>
  <c r="H117"/>
  <c r="K116"/>
  <c r="J116"/>
  <c r="I116"/>
  <c r="H116" s="1"/>
  <c r="H112"/>
  <c r="K111"/>
  <c r="J111"/>
  <c r="I111"/>
  <c r="H111"/>
  <c r="H107"/>
  <c r="K106"/>
  <c r="J106"/>
  <c r="I106"/>
  <c r="H106" s="1"/>
  <c r="H102"/>
  <c r="K101"/>
  <c r="J101"/>
  <c r="I101"/>
  <c r="H101"/>
  <c r="H97"/>
  <c r="H96"/>
  <c r="K95"/>
  <c r="J95"/>
  <c r="I95"/>
  <c r="H95"/>
  <c r="H94"/>
  <c r="H93"/>
  <c r="K90"/>
  <c r="J90"/>
  <c r="I90"/>
  <c r="H90"/>
  <c r="H89"/>
  <c r="H88"/>
  <c r="K85"/>
  <c r="J85"/>
  <c r="I85"/>
  <c r="H85"/>
  <c r="K82"/>
  <c r="J82"/>
  <c r="I82"/>
  <c r="H82"/>
  <c r="K81"/>
  <c r="J81"/>
  <c r="J78" s="1"/>
  <c r="I81"/>
  <c r="H81"/>
  <c r="I80"/>
  <c r="K79"/>
  <c r="J79"/>
  <c r="I79"/>
  <c r="H79" s="1"/>
  <c r="K78"/>
  <c r="I78"/>
  <c r="H78" s="1"/>
  <c r="H76"/>
  <c r="H74"/>
  <c r="K73"/>
  <c r="J73"/>
  <c r="I73"/>
  <c r="H73" s="1"/>
  <c r="H69"/>
  <c r="K68"/>
  <c r="J68"/>
  <c r="I68"/>
  <c r="H68"/>
  <c r="H64"/>
  <c r="H63"/>
  <c r="K62"/>
  <c r="J62"/>
  <c r="I62"/>
  <c r="H62"/>
  <c r="H58"/>
  <c r="K57"/>
  <c r="J57"/>
  <c r="I57"/>
  <c r="H57" s="1"/>
  <c r="H53"/>
  <c r="H52"/>
  <c r="K51"/>
  <c r="J51"/>
  <c r="I51"/>
  <c r="H51" s="1"/>
  <c r="H47"/>
  <c r="K46"/>
  <c r="J46"/>
  <c r="I46"/>
  <c r="H46"/>
  <c r="H45"/>
  <c r="H44"/>
  <c r="K41"/>
  <c r="J41"/>
  <c r="I41"/>
  <c r="H41"/>
  <c r="K38"/>
  <c r="J38"/>
  <c r="J18" s="1"/>
  <c r="I38"/>
  <c r="H38"/>
  <c r="I37"/>
  <c r="H37"/>
  <c r="K35"/>
  <c r="J35"/>
  <c r="J15" s="1"/>
  <c r="J14" s="1"/>
  <c r="I35"/>
  <c r="H35"/>
  <c r="K34"/>
  <c r="J34"/>
  <c r="I34"/>
  <c r="H34"/>
  <c r="H32"/>
  <c r="I29"/>
  <c r="H29" s="1"/>
  <c r="H25"/>
  <c r="I24"/>
  <c r="H24"/>
  <c r="H21"/>
  <c r="I19"/>
  <c r="H19"/>
  <c r="K18"/>
  <c r="I18"/>
  <c r="H18" s="1"/>
  <c r="K17"/>
  <c r="J17"/>
  <c r="I17"/>
  <c r="H17" s="1"/>
  <c r="K16"/>
  <c r="J16"/>
  <c r="I16"/>
  <c r="H16" s="1"/>
  <c r="K15"/>
  <c r="I15"/>
  <c r="H15" s="1"/>
  <c r="K14"/>
  <c r="I14"/>
  <c r="H14" s="1"/>
  <c r="J250" i="1"/>
  <c r="I250"/>
  <c r="H231" l="1"/>
  <c r="H250"/>
  <c r="H15"/>
  <c r="H74"/>
  <c r="H14"/>
  <c r="J11"/>
  <c r="K11"/>
  <c r="H166" i="4"/>
  <c r="I87" i="1" l="1"/>
  <c r="J87"/>
  <c r="H174" i="5"/>
  <c r="L173"/>
  <c r="K173"/>
  <c r="J173"/>
  <c r="I173"/>
  <c r="H173" s="1"/>
  <c r="H169"/>
  <c r="L168"/>
  <c r="K168"/>
  <c r="J168"/>
  <c r="I168"/>
  <c r="H168" s="1"/>
  <c r="H165"/>
  <c r="L163"/>
  <c r="K163"/>
  <c r="J163"/>
  <c r="I163"/>
  <c r="H163" s="1"/>
  <c r="L160"/>
  <c r="K160"/>
  <c r="J160"/>
  <c r="I160"/>
  <c r="H160"/>
  <c r="L159"/>
  <c r="K159"/>
  <c r="K158" s="1"/>
  <c r="J159"/>
  <c r="I159"/>
  <c r="H159" s="1"/>
  <c r="L158"/>
  <c r="J158"/>
  <c r="H156"/>
  <c r="L153"/>
  <c r="K153"/>
  <c r="J153"/>
  <c r="I153"/>
  <c r="H153"/>
  <c r="H151"/>
  <c r="H150"/>
  <c r="H149"/>
  <c r="L146"/>
  <c r="K146"/>
  <c r="J146"/>
  <c r="I146"/>
  <c r="H146"/>
  <c r="L144"/>
  <c r="K144"/>
  <c r="J144"/>
  <c r="I144"/>
  <c r="H144" s="1"/>
  <c r="L143"/>
  <c r="K143"/>
  <c r="J143"/>
  <c r="I143"/>
  <c r="H143"/>
  <c r="L142"/>
  <c r="K142"/>
  <c r="K139" s="1"/>
  <c r="H139" s="1"/>
  <c r="J142"/>
  <c r="I142"/>
  <c r="H142" s="1"/>
  <c r="L139"/>
  <c r="J139"/>
  <c r="I139"/>
  <c r="H134"/>
  <c r="L133"/>
  <c r="K133"/>
  <c r="J133"/>
  <c r="I133"/>
  <c r="H133"/>
  <c r="H129"/>
  <c r="L128"/>
  <c r="K128"/>
  <c r="J128"/>
  <c r="I128"/>
  <c r="H128"/>
  <c r="H127"/>
  <c r="H126"/>
  <c r="L123"/>
  <c r="K123"/>
  <c r="J123"/>
  <c r="I123"/>
  <c r="H123" s="1"/>
  <c r="L120"/>
  <c r="K120"/>
  <c r="J120"/>
  <c r="I120"/>
  <c r="H120"/>
  <c r="L119"/>
  <c r="K119"/>
  <c r="J119"/>
  <c r="I119"/>
  <c r="H119" s="1"/>
  <c r="L117"/>
  <c r="L116" s="1"/>
  <c r="K117"/>
  <c r="J117"/>
  <c r="J116" s="1"/>
  <c r="H116" s="1"/>
  <c r="I117"/>
  <c r="H117"/>
  <c r="K116"/>
  <c r="H115"/>
  <c r="H114"/>
  <c r="L111"/>
  <c r="K111"/>
  <c r="J111"/>
  <c r="I111"/>
  <c r="H111" s="1"/>
  <c r="I110"/>
  <c r="H110" s="1"/>
  <c r="L109"/>
  <c r="L106" s="1"/>
  <c r="K109"/>
  <c r="J109"/>
  <c r="J106" s="1"/>
  <c r="I109"/>
  <c r="H109"/>
  <c r="K106"/>
  <c r="I106"/>
  <c r="H106" s="1"/>
  <c r="H102"/>
  <c r="L101"/>
  <c r="K101"/>
  <c r="J101"/>
  <c r="I101"/>
  <c r="H101" s="1"/>
  <c r="H97"/>
  <c r="L96"/>
  <c r="K96"/>
  <c r="J96"/>
  <c r="I96"/>
  <c r="H96" s="1"/>
  <c r="H92"/>
  <c r="L91"/>
  <c r="K91"/>
  <c r="J91"/>
  <c r="I91"/>
  <c r="H91" s="1"/>
  <c r="H87"/>
  <c r="L86"/>
  <c r="K86"/>
  <c r="J86"/>
  <c r="H86"/>
  <c r="H82"/>
  <c r="L81"/>
  <c r="K81"/>
  <c r="J81"/>
  <c r="I81"/>
  <c r="H81"/>
  <c r="H77"/>
  <c r="H76"/>
  <c r="L75"/>
  <c r="K75"/>
  <c r="J75"/>
  <c r="I75"/>
  <c r="H75" s="1"/>
  <c r="H74"/>
  <c r="H73"/>
  <c r="J70"/>
  <c r="I70"/>
  <c r="H70"/>
  <c r="H69"/>
  <c r="H68"/>
  <c r="L65"/>
  <c r="K65"/>
  <c r="J65"/>
  <c r="I65"/>
  <c r="H65" s="1"/>
  <c r="L62"/>
  <c r="K62"/>
  <c r="J62"/>
  <c r="I62"/>
  <c r="H62"/>
  <c r="L61"/>
  <c r="K61"/>
  <c r="J61"/>
  <c r="I61"/>
  <c r="H61" s="1"/>
  <c r="L59"/>
  <c r="L58" s="1"/>
  <c r="K59"/>
  <c r="J59"/>
  <c r="J58" s="1"/>
  <c r="I59"/>
  <c r="H59"/>
  <c r="K58"/>
  <c r="I58"/>
  <c r="H58" s="1"/>
  <c r="H54"/>
  <c r="L53"/>
  <c r="K53"/>
  <c r="J53"/>
  <c r="H53"/>
  <c r="H49"/>
  <c r="H48"/>
  <c r="L47"/>
  <c r="K47"/>
  <c r="J47"/>
  <c r="I47"/>
  <c r="H47" s="1"/>
  <c r="H43"/>
  <c r="L42"/>
  <c r="K42"/>
  <c r="J42"/>
  <c r="H42"/>
  <c r="H38"/>
  <c r="H37"/>
  <c r="L36"/>
  <c r="K36"/>
  <c r="J36"/>
  <c r="I36"/>
  <c r="H36" s="1"/>
  <c r="H32"/>
  <c r="L31"/>
  <c r="K31"/>
  <c r="J31"/>
  <c r="I31"/>
  <c r="H31" s="1"/>
  <c r="H30"/>
  <c r="H29"/>
  <c r="L26"/>
  <c r="K26"/>
  <c r="J26"/>
  <c r="I26"/>
  <c r="H26"/>
  <c r="L23"/>
  <c r="K23"/>
  <c r="J23"/>
  <c r="I23"/>
  <c r="H23" s="1"/>
  <c r="J22"/>
  <c r="I22"/>
  <c r="H22"/>
  <c r="L20"/>
  <c r="K20"/>
  <c r="K19" s="1"/>
  <c r="J20"/>
  <c r="I20"/>
  <c r="H20" s="1"/>
  <c r="L19"/>
  <c r="J19"/>
  <c r="L18"/>
  <c r="K18"/>
  <c r="J18"/>
  <c r="I18"/>
  <c r="H18" s="1"/>
  <c r="L17"/>
  <c r="K17"/>
  <c r="J17"/>
  <c r="I17"/>
  <c r="H17"/>
  <c r="L16"/>
  <c r="K16"/>
  <c r="J16"/>
  <c r="I16"/>
  <c r="H16" s="1"/>
  <c r="L15"/>
  <c r="L14" s="1"/>
  <c r="J15"/>
  <c r="J14" s="1"/>
  <c r="L10"/>
  <c r="J10"/>
  <c r="L9"/>
  <c r="K9"/>
  <c r="J9"/>
  <c r="J16" i="1"/>
  <c r="J28"/>
  <c r="J23"/>
  <c r="J214"/>
  <c r="I214"/>
  <c r="I245"/>
  <c r="I270"/>
  <c r="J270"/>
  <c r="I238"/>
  <c r="J238"/>
  <c r="J117"/>
  <c r="J112"/>
  <c r="J107"/>
  <c r="J102"/>
  <c r="J97"/>
  <c r="J48"/>
  <c r="I38"/>
  <c r="H38" s="1"/>
  <c r="J38"/>
  <c r="I117"/>
  <c r="H117" s="1"/>
  <c r="I102"/>
  <c r="H102" s="1"/>
  <c r="I97"/>
  <c r="I48"/>
  <c r="H238" l="1"/>
  <c r="H87"/>
  <c r="H48"/>
  <c r="H97"/>
  <c r="H270"/>
  <c r="H214"/>
  <c r="I15" i="5"/>
  <c r="K15"/>
  <c r="I19"/>
  <c r="H19" s="1"/>
  <c r="I158"/>
  <c r="H158" s="1"/>
  <c r="I16" i="1"/>
  <c r="H16" s="1"/>
  <c r="J245"/>
  <c r="H245" s="1"/>
  <c r="I207"/>
  <c r="H207" s="1"/>
  <c r="I23"/>
  <c r="H23" s="1"/>
  <c r="K10" i="5" l="1"/>
  <c r="K14"/>
  <c r="H15"/>
  <c r="I14"/>
  <c r="H14" s="1"/>
  <c r="I11" i="1"/>
  <c r="H11" s="1"/>
  <c r="I28"/>
  <c r="H28" s="1"/>
  <c r="I112" l="1"/>
  <c r="H112" s="1"/>
  <c r="I107"/>
  <c r="H107" l="1"/>
</calcChain>
</file>

<file path=xl/sharedStrings.xml><?xml version="1.0" encoding="utf-8"?>
<sst xmlns="http://schemas.openxmlformats.org/spreadsheetml/2006/main" count="2842" uniqueCount="207">
  <si>
    <t>к муниципальной программе</t>
  </si>
  <si>
    <t>№ п/п</t>
  </si>
  <si>
    <t xml:space="preserve">Коды классификации расходов бюджета </t>
  </si>
  <si>
    <t xml:space="preserve">Расходы по годам реализации муниципальной программы, тыс.руб. </t>
  </si>
  <si>
    <t>Всего по муниципальной программе, в том числе</t>
  </si>
  <si>
    <t>бюджет Республики Башкортостан</t>
  </si>
  <si>
    <t>федеральный бюджет</t>
  </si>
  <si>
    <t>внебюджетные источники</t>
  </si>
  <si>
    <t>муниципальный бюджет</t>
  </si>
  <si>
    <t>Всего</t>
  </si>
  <si>
    <t>2017 год</t>
  </si>
  <si>
    <t>2018 год</t>
  </si>
  <si>
    <t>2019 год</t>
  </si>
  <si>
    <t>2020 год</t>
  </si>
  <si>
    <t>РзПр</t>
  </si>
  <si>
    <t>ВР</t>
  </si>
  <si>
    <t>ЦСР</t>
  </si>
  <si>
    <t>Подпрограмма " Развитие дошкольного образования муниципального района Белебеевский район Республики Башкортостан"</t>
  </si>
  <si>
    <t>Итого, в том числе</t>
  </si>
  <si>
    <t>Управление образования МР БР РБ</t>
  </si>
  <si>
    <t>Детские дошкольные учреждения</t>
  </si>
  <si>
    <t>1.1</t>
  </si>
  <si>
    <t>1.2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</si>
  <si>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</si>
  <si>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1.3</t>
  </si>
  <si>
    <t>1.4</t>
  </si>
  <si>
    <t>1.5</t>
  </si>
  <si>
    <t>1.6</t>
  </si>
  <si>
    <t>Наименование муниципальной программы, подпрограммы, мероприятия</t>
  </si>
  <si>
    <t>2</t>
  </si>
  <si>
    <t>Подпрограмма " Развитие общего образования муниципального района Белебеевский район Республики Башкортостан"</t>
  </si>
  <si>
    <t>2.1</t>
  </si>
  <si>
    <t>Школы-детские сады, школы начальные, неполные средние, средние и вечерние (сменные)</t>
  </si>
  <si>
    <t>2.2</t>
  </si>
  <si>
    <t>Школы-интернаты</t>
  </si>
  <si>
    <t>2.4</t>
  </si>
  <si>
    <t>0701</t>
  </si>
  <si>
    <t>0702</t>
  </si>
  <si>
    <t>2.5</t>
  </si>
  <si>
    <t>2.6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</si>
  <si>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учреждениях, независиимо от их организационно-правовой формы</t>
  </si>
  <si>
    <t>2.7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</si>
  <si>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</si>
  <si>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2.8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</si>
  <si>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</t>
  </si>
  <si>
    <t>2.9</t>
  </si>
  <si>
    <t>3</t>
  </si>
  <si>
    <t>Подпрограмма " Развитие дополнительного образования муниципального района Белебеевский район Республики Башкортостан"</t>
  </si>
  <si>
    <t>3.1</t>
  </si>
  <si>
    <t>Учреждения по внешкольной работе с детьми</t>
  </si>
  <si>
    <t>Подпрограмма  "Обеспечение реализации программы муниципального района Белебеевский район Республики Башкортостан"</t>
  </si>
  <si>
    <t>Мероприятия для детей и молодежи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</si>
  <si>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</si>
  <si>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Организация и осуществление деятельности по опеке и попечительству</t>
  </si>
  <si>
    <t>Содержание ребенка в приемной семье</t>
  </si>
  <si>
    <t>4.1</t>
  </si>
  <si>
    <t>Учреждения в сфере образования</t>
  </si>
  <si>
    <t>4.2</t>
  </si>
  <si>
    <t>5</t>
  </si>
  <si>
    <t>5.1</t>
  </si>
  <si>
    <t>5.2</t>
  </si>
  <si>
    <t>6</t>
  </si>
  <si>
    <t>6.1</t>
  </si>
  <si>
    <t>Учреждения в сфере отдыха и оздоровления</t>
  </si>
  <si>
    <t>0707</t>
  </si>
  <si>
    <t>6.2</t>
  </si>
  <si>
    <t>6.3</t>
  </si>
  <si>
    <t>Осуществление государственных полномочий по организации отдыха детей-сирот и детей, оставшихся без попечения родителей</t>
  </si>
  <si>
    <t>0709</t>
  </si>
  <si>
    <t>1004</t>
  </si>
  <si>
    <t>1003</t>
  </si>
  <si>
    <t>Задача подпрограммы - организовывать различные формы отдыха детей, подростков и молодежи</t>
  </si>
  <si>
    <t>Цель подпрграммы - совершенствовать систему образования  муниципального района в развитии систем дошкольного и общего образования</t>
  </si>
  <si>
    <t>Задача подпрограммы - определить общую стратегию развития образовательных процессов в муниципальном районе</t>
  </si>
  <si>
    <t>Цель подпрограммы - обеспечить качество и доступность образовательных услуг на всех уровнях образования для разных категорий воспитанников и учащихся</t>
  </si>
  <si>
    <t>Задача подпрограммы - обеспечить полноценное психофизическое, социальное, культурное развитие обучающихся (воспитанника)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</si>
  <si>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оплату труда педагогических работников</t>
  </si>
  <si>
    <t xml:space="preserve">Реализация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приобретение учебников и учебных пособий, средств обучения, игр, игрушек </t>
  </si>
  <si>
    <t xml:space="preserve">Реализация прав на получение общедоступного и бесплатного дошкольного образования в муниципальных дошкольных образовательных организациях,  в части расходов на оплату труда административно-управленческого и вспомогательного персонала </t>
  </si>
  <si>
    <t>Финансовое обеспечение получения дошкольного образования в частных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обучения,игр,игрушек (за исключением расходов на содержание зданий и оплату коммунальных услуг)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</si>
  <si>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 в части расходов на оплату труда педагогических работников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</si>
  <si>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в части расходов на приобретение учебников и учебных пособий, средств обучения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</si>
  <si>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</si>
  <si>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Ответственный исполнитель</t>
  </si>
  <si>
    <t>Направление и источник финансирования муниципальной программы</t>
  </si>
  <si>
    <t>ПЛАН РЕАЛИЗАЦИИ  МУНИЦИПАЛЬНОЙ ПРОГРАММЫ</t>
  </si>
  <si>
    <t>Муниципальная программа "Развитие системы образования,  отдыха и оздоровления в муниципальном районе Белебеевский район Республики Башкортостан"</t>
  </si>
  <si>
    <t>Подпрограмма  "Реализация мер по социальной поддержке семей, воспитывающих детей-сирот и детей, оставшихся без попечения родителей муниципального района Белебеевский район Республики Башкортостан"</t>
  </si>
  <si>
    <t>БЕЛЕБЕЕВСКИЙ РАЙОН РЕСПУБЛИКИ БАШКОРТОСТАН"</t>
  </si>
  <si>
    <t xml:space="preserve">"РАЗВИТИЕ СИСТЕМЫ ОБРАЗОВАНИЯ,  ОТДЫХА И ОЗДОРОВЛЕНИЯ В МУНИЦИПАЛЬНОМ РАЙОНЕ </t>
  </si>
  <si>
    <t>Приложение № 1</t>
  </si>
  <si>
    <t>Подпрограмма  "Развитие системы отдыха и оздоровления детей, подростков и молодежи в муниципальном районе Белебеевский район  Республики Башкортостан"</t>
  </si>
  <si>
    <t xml:space="preserve">                                                              Цель подпрограммы - реализовывать меры государственной поддержки системы отдыха и оздоровления детей, подростков и молодежи в муниципальном районе Белебеевкий район Республики Башкортостан</t>
  </si>
  <si>
    <t>Осуществление государственных полномочий по организации и обеспечению отдыха и оздоровления детей  (за исключением организации отдыха детей в каникулярное время)</t>
  </si>
  <si>
    <t xml:space="preserve">"Развитие системы образования, отдыха и оздоровления  </t>
  </si>
  <si>
    <t>Республики Башкортостан"</t>
  </si>
  <si>
    <t xml:space="preserve"> в муниципальном районе Белебеевский район </t>
  </si>
  <si>
    <t>0700</t>
  </si>
  <si>
    <t>Н.В.Лаврова</t>
  </si>
  <si>
    <t>0702, 1003</t>
  </si>
  <si>
    <t>0701, 1004</t>
  </si>
  <si>
    <t>0700, 1000</t>
  </si>
  <si>
    <t>2016 год</t>
  </si>
  <si>
    <t>2021 год</t>
  </si>
  <si>
    <t>0703</t>
  </si>
  <si>
    <t>4.3</t>
  </si>
  <si>
    <t>2.3</t>
  </si>
  <si>
    <t>2022 год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</si>
  <si>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</si>
  <si>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1.7</t>
  </si>
  <si>
    <t>2.11</t>
  </si>
  <si>
    <t>Субсидии на осуществление мероприятий по созданию новых мест в общеобразовательных организациях за счет капитального ремонта</t>
  </si>
  <si>
    <t>2.10</t>
  </si>
  <si>
    <t>Субсидии на софинансирование проектов развития общественной инфраструктуры, основанных на местных инициативах</t>
  </si>
  <si>
    <t>2.12</t>
  </si>
  <si>
    <t>Иные межбюджетные трансферты на приобретение школьно-письменных принадлежностей первоклассникам из многодетных малообеспеченных семей</t>
  </si>
  <si>
    <t>2.13</t>
  </si>
  <si>
    <t>15200R0970</t>
  </si>
  <si>
    <t>3.2</t>
  </si>
  <si>
    <t>3.3</t>
  </si>
  <si>
    <t>Софинансирование расходов муниципальных образований, при поэтапном доведении к            2018 г. среднй зар.платы педагогических работников дополнительного образования до средней зар.платы учителей в Республике Башкортостан</t>
  </si>
  <si>
    <t>Оздоровление детей за счет средств муниципальных образований</t>
  </si>
  <si>
    <t>4.4</t>
  </si>
  <si>
    <t>4.5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</si>
  <si>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 бюджета Республики Башкортостан</t>
  </si>
  <si>
    <t>2.15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</si>
  <si>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</si>
  <si>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2.16</t>
  </si>
  <si>
    <t>Реализация проектов развития общественной инфраструктуры, основанных на местных инициативах,  за счет средств, поступивших от физических лиц</t>
  </si>
  <si>
    <t>15200S2472</t>
  </si>
  <si>
    <t>Реализация проектов развития общественной инфраструктуры, основанных на местных инициативах,  за счет средств, поступивших от юридических лиц</t>
  </si>
  <si>
    <t>15200S2473</t>
  </si>
  <si>
    <t>2.14</t>
  </si>
  <si>
    <t>15200S2471</t>
  </si>
  <si>
    <t>0</t>
  </si>
  <si>
    <t>Подпрограмма  "Реализация мер по социальной поддержке  детей-сирот и детей, оставшихся без попечения родителей, муниципального района Белебеевский район Республики Башкортостан"</t>
  </si>
  <si>
    <t>Осуществление госудврственных полномочий по соц.поддержке детей-сирот и детей, оставшихся без попечения родителей, в части ежемесячного пособия на содержание детей, переданных на воспитание в приемную семью, вознаграждения, причитающегося приемным родителям, пособий на содержание детей, переданных под опеку и попечительство</t>
  </si>
  <si>
    <t>Проведение ремонта жилых помещений, нанимателями или членами семей нанимателей по договорам социального найма либо собственниками котрых являются дети-сироты, и дети, оставшиеся без попечения родителей, лица из числа детей-сирот и детей, оставшихся без попечения</t>
  </si>
  <si>
    <t>2023 год</t>
  </si>
  <si>
    <t>6.4</t>
  </si>
  <si>
    <t>6.5</t>
  </si>
  <si>
    <t>Белебеевский район Республики Башкортостан"</t>
  </si>
  <si>
    <t xml:space="preserve">"Развитие системы образования, отдыха и </t>
  </si>
  <si>
    <t xml:space="preserve">оздоровления  в муниципальном районе </t>
  </si>
  <si>
    <t>Осуществление государственных полномочий по соц.поддержке детей-сирот и детей, оставшихся без попечения родителей, в части ежемесячного пособия на содержание детей, переданных на воспитание в приемную семью, вознаграждения, причитающегося приемным родителям, пособий на содержание детей, переданных под опеку и попечительство</t>
  </si>
  <si>
    <t>2024 год</t>
  </si>
  <si>
    <t>Создание новых мест в общеобразовательных организациях за счет капитального ремонта</t>
  </si>
  <si>
    <t>15209S2020</t>
  </si>
  <si>
    <t>Обеспечение питанием обучающихся с ограниченными возможностями здоровья в муниципальных организациях осуществляющих образовательную деятельность</t>
  </si>
  <si>
    <t>15211S2080</t>
  </si>
  <si>
    <t>15212L0970</t>
  </si>
  <si>
    <t>Доведение средней заработной платы педагогических работников муниципальных учреждений дополнительного образования до средней зар.платы учителей в РБ</t>
  </si>
  <si>
    <t>15302S2050</t>
  </si>
  <si>
    <t>Проведение ремонта жилых помещений, нанимателями или членами семей нанимателей по договорам социального найма либо собственниками котрых являются дети-сироты, и дети, оставшиеся без попечения родителей, лица из числа детей-сирот и детей, оставшихся без попечения родителей</t>
  </si>
  <si>
    <t>0702, 1004</t>
  </si>
  <si>
    <t>0100, 1004</t>
  </si>
  <si>
    <t>0113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</si>
  <si>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</si>
  <si>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</si>
  <si>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151P2725P2</t>
  </si>
  <si>
    <t>15101S2010</t>
  </si>
  <si>
    <t>15101S2520</t>
  </si>
  <si>
    <t>1.8</t>
  </si>
  <si>
    <t>1.9</t>
  </si>
  <si>
    <t>152E1720Е1</t>
  </si>
  <si>
    <t>152Е250970</t>
  </si>
  <si>
    <t>0702, 0709, 1004</t>
  </si>
  <si>
    <t>152Е151690</t>
  </si>
  <si>
    <t>15202S2010</t>
  </si>
  <si>
    <t>15214S2471</t>
  </si>
  <si>
    <t>2.17</t>
  </si>
  <si>
    <t>15201S2520</t>
  </si>
  <si>
    <t>15303L0272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</si>
  <si>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</si>
  <si>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152Е452100</t>
  </si>
  <si>
    <t>Реализация проектов развития общественной инфраструктуры, основанных на местных инициативах, за счет средств бюджетов</t>
  </si>
  <si>
    <t>Реализация мероприятий государственной программы Российской Федерации «Доступная среда»</t>
  </si>
  <si>
    <t>БЮДЖЕТ</t>
  </si>
  <si>
    <t>Приложение № 2</t>
  </si>
  <si>
    <r>
      <t xml:space="preserve">Реализация мероприятий по развитию образовательных организаций в рамках </t>
    </r>
    <r>
      <rPr>
        <b/>
        <sz val="11"/>
        <color theme="1"/>
        <rFont val="Calibri"/>
        <family val="2"/>
        <charset val="204"/>
        <scheme val="minor"/>
      </rPr>
      <t>регионального проекта</t>
    </r>
    <r>
      <rPr>
        <sz val="11"/>
        <color theme="1"/>
        <rFont val="Calibri"/>
        <family val="2"/>
        <charset val="204"/>
        <scheme val="minor"/>
      </rPr>
      <t xml:space="preserve"> «Содействие занятости женщин – создание условий дошкольного образования для детей в возрасте до трех лет»</t>
    </r>
  </si>
  <si>
    <r>
      <t>Проведение мероприятий по созданию новых мест в общеобразовательных организациях за счет капитального ремонта в рамках</t>
    </r>
    <r>
      <rPr>
        <b/>
        <sz val="11"/>
        <color theme="1"/>
        <rFont val="Times New Roman"/>
        <family val="1"/>
        <charset val="204"/>
      </rPr>
      <t xml:space="preserve"> регионального проекта </t>
    </r>
    <r>
      <rPr>
        <sz val="11"/>
        <color theme="1"/>
        <rFont val="Times New Roman"/>
        <family val="1"/>
        <charset val="204"/>
      </rPr>
      <t>"Современная школа"</t>
    </r>
  </si>
  <si>
    <t>Реализация мероприятий по оборудованию (дооборудованию) образовательных организаций инженерно-техническими средствами и системами охраны</t>
  </si>
  <si>
    <t>0100,  0700, 1000</t>
  </si>
  <si>
    <r>
      <t xml:space="preserve">Создание в общеобразовательных организациях, расположенных в сельской местности, условий для занятий физической культурой и спортом в рамках </t>
    </r>
    <r>
      <rPr>
        <b/>
        <sz val="11"/>
        <color theme="1"/>
        <rFont val="Times New Roman"/>
        <family val="1"/>
        <charset val="204"/>
      </rPr>
      <t xml:space="preserve">регионального проекта </t>
    </r>
    <r>
      <rPr>
        <sz val="11"/>
        <color theme="1"/>
        <rFont val="Times New Roman"/>
        <family val="1"/>
        <charset val="204"/>
      </rPr>
      <t xml:space="preserve">               "Успех каждого ребенка"</t>
    </r>
  </si>
  <si>
    <r>
      <t xml:space="preserve">Обновление материально-технической базы для формирования у обучающихся современных технологических и гуманитарных навыков в рамках </t>
    </r>
    <r>
      <rPr>
        <b/>
        <sz val="11"/>
        <color theme="1"/>
        <rFont val="Times New Roman"/>
        <family val="1"/>
        <charset val="204"/>
      </rPr>
      <t xml:space="preserve"> регионального проекта</t>
    </r>
    <r>
      <rPr>
        <sz val="11"/>
        <color theme="1"/>
        <rFont val="Times New Roman"/>
        <family val="1"/>
        <charset val="204"/>
      </rPr>
      <t xml:space="preserve"> "Современная школа"</t>
    </r>
  </si>
  <si>
    <r>
      <t xml:space="preserve"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</t>
    </r>
    <r>
      <rPr>
        <b/>
        <sz val="11"/>
        <color theme="1"/>
        <rFont val="Times New Roman"/>
        <family val="1"/>
        <charset val="204"/>
      </rPr>
      <t>регионального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проекта </t>
    </r>
    <r>
      <rPr>
        <sz val="11"/>
        <color theme="1"/>
        <rFont val="Times New Roman"/>
        <family val="1"/>
        <charset val="204"/>
      </rPr>
      <t>"Цифровая образовательная среда"</t>
    </r>
  </si>
  <si>
    <r>
      <t xml:space="preserve">Создание в общеобразовательных организациях, расположенных в сельской местности, условий для занятий физической культурой и спортом в рамках </t>
    </r>
    <r>
      <rPr>
        <b/>
        <sz val="11"/>
        <color theme="1"/>
        <rFont val="Times New Roman"/>
        <family val="1"/>
        <charset val="204"/>
      </rPr>
      <t xml:space="preserve">федерального проекта </t>
    </r>
    <r>
      <rPr>
        <sz val="11"/>
        <color theme="1"/>
        <rFont val="Times New Roman"/>
        <family val="1"/>
        <charset val="204"/>
      </rPr>
      <t xml:space="preserve">               "Успех каждого ребенка"</t>
    </r>
  </si>
  <si>
    <r>
      <t xml:space="preserve">Обновление материально-технической базы для формирования у обучающихся современных технологических и гуманитарных навыков в рамках </t>
    </r>
    <r>
      <rPr>
        <b/>
        <sz val="11"/>
        <color theme="1"/>
        <rFont val="Times New Roman"/>
        <family val="1"/>
        <charset val="204"/>
      </rPr>
      <t xml:space="preserve"> федерального проекта</t>
    </r>
    <r>
      <rPr>
        <sz val="11"/>
        <color theme="1"/>
        <rFont val="Times New Roman"/>
        <family val="1"/>
        <charset val="204"/>
      </rPr>
      <t xml:space="preserve"> "Современная школа"</t>
    </r>
  </si>
  <si>
    <r>
      <t xml:space="preserve"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</t>
    </r>
    <r>
      <rPr>
        <b/>
        <sz val="11"/>
        <color theme="1"/>
        <rFont val="Times New Roman"/>
        <family val="1"/>
        <charset val="204"/>
      </rPr>
      <t>федерального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проекта </t>
    </r>
    <r>
      <rPr>
        <sz val="11"/>
        <color theme="1"/>
        <rFont val="Times New Roman"/>
        <family val="1"/>
        <charset val="204"/>
      </rPr>
      <t>"Цифровая образовательная среда"</t>
    </r>
  </si>
  <si>
    <t>1.10</t>
  </si>
  <si>
    <t>15101S2030</t>
  </si>
  <si>
    <t>2.18</t>
  </si>
  <si>
    <t>2.19</t>
  </si>
  <si>
    <t>Реализация проектов развития общественной инфраструктуры, основанных на местных инициативах, за счет средств поступивших от физических лиц</t>
  </si>
  <si>
    <t>Реализация проектов развития общественной инфраструктуры, основанных на местных инициативах, за счет средств поступивших от юридических лиц</t>
  </si>
  <si>
    <t>15214S2472</t>
  </si>
  <si>
    <t>15214S2473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</si>
  <si>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</si>
  <si>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2.20</t>
  </si>
  <si>
    <t>15201S2010</t>
  </si>
  <si>
    <t>15202S2520</t>
  </si>
  <si>
    <t>тчо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</si>
  <si>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федерального проекта "Цифровая образовательная среда"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</si>
  <si>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федерального проекта                "Успех каждого ребенка"</t>
  </si>
  <si>
    <r>
      <t>Проведение мероприятий по созданию новых мест в общеобразовательных организациях за счет капитального ремонта в рамках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регионального проекта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"Современная школа"</t>
    </r>
  </si>
  <si>
    <r>
      <t xml:space="preserve">Обновление материально-технической базы для формирования у обучающихся современных технологических и гуманитарных навыков в рамках 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федерального проекта "Современная школа"</t>
    </r>
  </si>
  <si>
    <t>Реализация мероприятий по развитию образовательных организаций в рамках регионального проекта «Содействие занятости женщин – создание условий дошкольного образования для детей в возрасте до трех лет»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</si>
</sst>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.000"/>
    <numFmt numFmtId="167" formatCode="#,##0.0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164" fontId="1" fillId="0" borderId="0" xfId="0" applyNumberFormat="1" applyFont="1"/>
    <xf numFmtId="164" fontId="1" fillId="2" borderId="1" xfId="0" applyNumberFormat="1" applyFont="1" applyFill="1" applyBorder="1" applyAlignment="1">
      <alignment horizontal="center" wrapText="1"/>
    </xf>
    <xf numFmtId="165" fontId="1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0" fontId="1" fillId="2" borderId="0" xfId="0" applyFont="1" applyFill="1"/>
    <xf numFmtId="165" fontId="3" fillId="2" borderId="0" xfId="0" applyNumberFormat="1" applyFont="1" applyFill="1"/>
    <xf numFmtId="0" fontId="0" fillId="2" borderId="0" xfId="0" applyFill="1"/>
    <xf numFmtId="49" fontId="1" fillId="2" borderId="0" xfId="0" applyNumberFormat="1" applyFont="1" applyFill="1"/>
    <xf numFmtId="164" fontId="0" fillId="2" borderId="0" xfId="0" applyNumberFormat="1" applyFill="1"/>
    <xf numFmtId="165" fontId="0" fillId="2" borderId="0" xfId="0" applyNumberFormat="1" applyFill="1"/>
    <xf numFmtId="0" fontId="6" fillId="0" borderId="0" xfId="0" applyFont="1"/>
    <xf numFmtId="164" fontId="6" fillId="0" borderId="0" xfId="0" applyNumberFormat="1" applyFont="1"/>
    <xf numFmtId="165" fontId="1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1" fillId="2" borderId="0" xfId="0" applyNumberFormat="1" applyFont="1" applyFill="1"/>
    <xf numFmtId="0" fontId="5" fillId="2" borderId="0" xfId="0" applyFont="1" applyFill="1"/>
    <xf numFmtId="165" fontId="1" fillId="2" borderId="0" xfId="0" applyNumberFormat="1" applyFont="1" applyFill="1"/>
    <xf numFmtId="0" fontId="6" fillId="2" borderId="0" xfId="0" applyFont="1" applyFill="1"/>
    <xf numFmtId="166" fontId="1" fillId="2" borderId="1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6" fontId="0" fillId="2" borderId="1" xfId="0" applyNumberFormat="1" applyFill="1" applyBorder="1" applyAlignment="1">
      <alignment horizontal="center" wrapText="1"/>
    </xf>
    <xf numFmtId="4" fontId="0" fillId="0" borderId="0" xfId="0" applyNumberFormat="1"/>
    <xf numFmtId="0" fontId="1" fillId="0" borderId="0" xfId="0" applyFont="1" applyAlignment="1">
      <alignment horizontal="right"/>
    </xf>
    <xf numFmtId="0" fontId="1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167" fontId="1" fillId="0" borderId="0" xfId="0" applyNumberFormat="1" applyFont="1"/>
    <xf numFmtId="165" fontId="1" fillId="3" borderId="1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 wrapText="1"/>
    </xf>
    <xf numFmtId="165" fontId="1" fillId="4" borderId="1" xfId="0" applyNumberFormat="1" applyFont="1" applyFill="1" applyBorder="1" applyAlignment="1">
      <alignment horizontal="center" wrapText="1"/>
    </xf>
    <xf numFmtId="164" fontId="7" fillId="4" borderId="1" xfId="0" applyNumberFormat="1" applyFont="1" applyFill="1" applyBorder="1" applyAlignment="1">
      <alignment horizontal="center" wrapText="1"/>
    </xf>
    <xf numFmtId="165" fontId="7" fillId="4" borderId="1" xfId="0" applyNumberFormat="1" applyFont="1" applyFill="1" applyBorder="1" applyAlignment="1">
      <alignment horizontal="center" wrapText="1"/>
    </xf>
    <xf numFmtId="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5" fontId="7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1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164" fontId="1" fillId="2" borderId="8" xfId="0" applyNumberFormat="1" applyFont="1" applyFill="1" applyBorder="1" applyAlignment="1">
      <alignment horizontal="center" wrapText="1"/>
    </xf>
    <xf numFmtId="0" fontId="0" fillId="0" borderId="0" xfId="0" applyBorder="1"/>
    <xf numFmtId="166" fontId="1" fillId="2" borderId="8" xfId="0" applyNumberFormat="1" applyFont="1" applyFill="1" applyBorder="1" applyAlignment="1">
      <alignment horizontal="center" wrapText="1"/>
    </xf>
    <xf numFmtId="4" fontId="1" fillId="2" borderId="8" xfId="0" applyNumberFormat="1" applyFont="1" applyFill="1" applyBorder="1" applyAlignment="1">
      <alignment horizontal="center" wrapText="1"/>
    </xf>
    <xf numFmtId="2" fontId="1" fillId="2" borderId="8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Alignment="1">
      <alignment horizontal="right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165" fontId="7" fillId="2" borderId="0" xfId="0" applyNumberFormat="1" applyFont="1" applyFill="1"/>
    <xf numFmtId="0" fontId="1" fillId="2" borderId="1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4" fontId="1" fillId="3" borderId="2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wrapText="1"/>
    </xf>
    <xf numFmtId="0" fontId="0" fillId="0" borderId="4" xfId="0" applyNumberFormat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300"/>
  <sheetViews>
    <sheetView tabSelected="1" zoomScale="70" zoomScaleNormal="70" workbookViewId="0">
      <pane xSplit="3" ySplit="9" topLeftCell="D10" activePane="bottomRight" state="frozen"/>
      <selection pane="topRight" activeCell="D1" sqref="D1"/>
      <selection pane="bottomLeft" activeCell="A11" sqref="A11"/>
      <selection pane="bottomRight" activeCell="B7" sqref="B7"/>
    </sheetView>
  </sheetViews>
  <sheetFormatPr defaultRowHeight="15"/>
  <cols>
    <col min="1" max="1" width="6.85546875" customWidth="1"/>
    <col min="2" max="2" width="27.42578125" customWidth="1"/>
    <col min="3" max="3" width="15.42578125" customWidth="1"/>
    <col min="4" max="4" width="17.140625" customWidth="1"/>
    <col min="6" max="6" width="12.7109375" customWidth="1"/>
    <col min="7" max="7" width="8.140625" customWidth="1"/>
    <col min="8" max="8" width="13.28515625" customWidth="1"/>
    <col min="9" max="9" width="12" customWidth="1"/>
    <col min="10" max="10" width="11.7109375" customWidth="1"/>
    <col min="11" max="11" width="12.85546875" customWidth="1"/>
    <col min="12" max="13" width="12.28515625" customWidth="1"/>
    <col min="14" max="14" width="11.85546875" customWidth="1"/>
    <col min="15" max="15" width="15" bestFit="1" customWidth="1"/>
  </cols>
  <sheetData>
    <row r="1" spans="1:15" ht="21" customHeight="1">
      <c r="J1" s="13"/>
      <c r="L1" s="13" t="s">
        <v>178</v>
      </c>
    </row>
    <row r="2" spans="1:15" ht="15.75">
      <c r="J2" s="13"/>
    </row>
    <row r="3" spans="1:15" ht="15.75">
      <c r="A3" s="1"/>
      <c r="B3" s="1"/>
      <c r="C3" s="1"/>
      <c r="D3" s="1"/>
      <c r="E3" s="1"/>
      <c r="F3" s="1"/>
      <c r="G3" s="1"/>
      <c r="H3" s="1"/>
      <c r="I3" s="13"/>
      <c r="J3" s="13"/>
      <c r="K3" s="13"/>
      <c r="L3" s="13"/>
      <c r="M3" s="13"/>
      <c r="N3" s="13"/>
      <c r="O3" s="1"/>
    </row>
    <row r="4" spans="1:15" ht="17.25" customHeight="1">
      <c r="A4" s="1"/>
      <c r="B4" s="13"/>
      <c r="C4" s="13" t="s">
        <v>85</v>
      </c>
      <c r="D4" s="13"/>
      <c r="E4" s="13"/>
      <c r="F4" s="13"/>
      <c r="G4" s="13"/>
      <c r="H4" s="13"/>
      <c r="I4" s="1"/>
      <c r="J4" s="13"/>
      <c r="K4" s="13"/>
      <c r="L4" s="13"/>
      <c r="M4" s="13"/>
      <c r="N4" s="13"/>
      <c r="O4" s="1"/>
    </row>
    <row r="5" spans="1:15" ht="18" customHeight="1">
      <c r="A5" s="1"/>
      <c r="B5" s="13" t="s">
        <v>89</v>
      </c>
      <c r="C5" s="13"/>
      <c r="D5" s="13"/>
      <c r="E5" s="13"/>
      <c r="F5" s="13"/>
      <c r="G5" s="13"/>
      <c r="H5" s="13"/>
      <c r="I5" s="1"/>
      <c r="J5" s="13"/>
      <c r="K5" s="13"/>
      <c r="L5" s="13"/>
      <c r="M5" s="13"/>
      <c r="N5" s="13"/>
      <c r="O5" s="1"/>
    </row>
    <row r="6" spans="1:15" ht="24.75" customHeight="1">
      <c r="A6" s="1"/>
      <c r="B6" s="13"/>
      <c r="C6" s="13" t="s">
        <v>88</v>
      </c>
      <c r="D6" s="13"/>
      <c r="E6" s="13"/>
      <c r="F6" s="13"/>
      <c r="G6" s="13"/>
      <c r="H6" s="14"/>
      <c r="I6" s="55"/>
      <c r="J6" s="55"/>
      <c r="K6" s="1"/>
      <c r="L6" s="1"/>
      <c r="M6" s="1"/>
      <c r="N6" s="35"/>
    </row>
    <row r="7" spans="1:15" ht="21.75" customHeight="1">
      <c r="A7" s="1"/>
      <c r="B7" s="1"/>
      <c r="C7" s="1"/>
      <c r="D7" s="1"/>
      <c r="E7" s="1"/>
      <c r="F7" s="7"/>
      <c r="G7" s="7"/>
      <c r="H7" s="121"/>
      <c r="I7" s="127"/>
      <c r="J7" s="127"/>
      <c r="K7" s="127"/>
      <c r="L7" s="127"/>
      <c r="M7" s="127"/>
      <c r="N7" s="127"/>
    </row>
    <row r="8" spans="1:15" ht="36.75" customHeight="1">
      <c r="A8" s="172" t="s">
        <v>1</v>
      </c>
      <c r="B8" s="172" t="s">
        <v>28</v>
      </c>
      <c r="C8" s="172" t="s">
        <v>83</v>
      </c>
      <c r="D8" s="172" t="s">
        <v>84</v>
      </c>
      <c r="E8" s="185" t="s">
        <v>2</v>
      </c>
      <c r="F8" s="185"/>
      <c r="G8" s="185"/>
      <c r="H8" s="185" t="s">
        <v>3</v>
      </c>
      <c r="I8" s="185"/>
      <c r="J8" s="185"/>
      <c r="K8" s="185"/>
      <c r="L8" s="185"/>
      <c r="M8" s="185"/>
      <c r="N8" s="185"/>
    </row>
    <row r="9" spans="1:15" ht="46.5" customHeight="1">
      <c r="A9" s="173"/>
      <c r="B9" s="173"/>
      <c r="C9" s="173"/>
      <c r="D9" s="173"/>
      <c r="E9" s="59" t="s">
        <v>14</v>
      </c>
      <c r="F9" s="59" t="s">
        <v>16</v>
      </c>
      <c r="G9" s="59" t="s">
        <v>15</v>
      </c>
      <c r="H9" s="59" t="s">
        <v>9</v>
      </c>
      <c r="I9" s="95" t="s">
        <v>12</v>
      </c>
      <c r="J9" s="69" t="s">
        <v>13</v>
      </c>
      <c r="K9" s="69" t="s">
        <v>103</v>
      </c>
      <c r="L9" s="69" t="s">
        <v>107</v>
      </c>
      <c r="M9" s="69" t="s">
        <v>138</v>
      </c>
      <c r="N9" s="69" t="s">
        <v>145</v>
      </c>
    </row>
    <row r="10" spans="1:15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7">
        <v>9</v>
      </c>
      <c r="J10" s="56">
        <v>10</v>
      </c>
      <c r="K10" s="56">
        <v>11</v>
      </c>
      <c r="L10" s="56">
        <v>12</v>
      </c>
      <c r="M10" s="56">
        <v>13</v>
      </c>
      <c r="N10" s="56">
        <v>14</v>
      </c>
    </row>
    <row r="11" spans="1:15" ht="63.75" customHeight="1">
      <c r="A11" s="156"/>
      <c r="B11" s="153" t="s">
        <v>86</v>
      </c>
      <c r="C11" s="156" t="s">
        <v>19</v>
      </c>
      <c r="D11" s="150" t="s">
        <v>4</v>
      </c>
      <c r="E11" s="151" t="s">
        <v>182</v>
      </c>
      <c r="F11" s="150"/>
      <c r="G11" s="150"/>
      <c r="H11" s="15">
        <f>I11+J11+K11+L11+M11+N11</f>
        <v>7803978.9749999996</v>
      </c>
      <c r="I11" s="15">
        <f t="shared" ref="I11:N11" si="0">I12+I13+I14+I15</f>
        <v>1375547.375</v>
      </c>
      <c r="J11" s="15">
        <f t="shared" si="0"/>
        <v>1241940.6999999997</v>
      </c>
      <c r="K11" s="15">
        <f t="shared" si="0"/>
        <v>1279300.8</v>
      </c>
      <c r="L11" s="15">
        <f t="shared" si="0"/>
        <v>1293314.1999999997</v>
      </c>
      <c r="M11" s="15">
        <f t="shared" si="0"/>
        <v>1300712.3999999999</v>
      </c>
      <c r="N11" s="15">
        <f t="shared" si="0"/>
        <v>1313163.5000000002</v>
      </c>
      <c r="O11" s="31"/>
    </row>
    <row r="12" spans="1:15" ht="43.5" customHeight="1">
      <c r="A12" s="173"/>
      <c r="B12" s="161"/>
      <c r="C12" s="156"/>
      <c r="D12" s="112" t="s">
        <v>5</v>
      </c>
      <c r="E12" s="120" t="s">
        <v>101</v>
      </c>
      <c r="F12" s="112"/>
      <c r="G12" s="112"/>
      <c r="H12" s="15">
        <f t="shared" ref="H12:H15" si="1">I12+J12+K12+L12+M12+N12</f>
        <v>5300849.5</v>
      </c>
      <c r="I12" s="4">
        <f t="shared" ref="I12:N12" si="2">I17+I75+I188+I208+I246</f>
        <v>897283.2</v>
      </c>
      <c r="J12" s="4">
        <f t="shared" si="2"/>
        <v>840546.39999999991</v>
      </c>
      <c r="K12" s="4">
        <f t="shared" si="2"/>
        <v>878579.00000000012</v>
      </c>
      <c r="L12" s="4">
        <f t="shared" si="2"/>
        <v>887762.09999999986</v>
      </c>
      <c r="M12" s="4">
        <f t="shared" si="2"/>
        <v>893549.99999999988</v>
      </c>
      <c r="N12" s="4">
        <f t="shared" si="2"/>
        <v>903128.8</v>
      </c>
    </row>
    <row r="13" spans="1:15" ht="30">
      <c r="A13" s="173"/>
      <c r="B13" s="161"/>
      <c r="C13" s="156"/>
      <c r="D13" s="112" t="s">
        <v>6</v>
      </c>
      <c r="E13" s="120" t="s">
        <v>101</v>
      </c>
      <c r="F13" s="112"/>
      <c r="G13" s="112"/>
      <c r="H13" s="15">
        <f t="shared" si="1"/>
        <v>17340.5</v>
      </c>
      <c r="I13" s="4">
        <f>I76+I247+I204</f>
        <v>8679.1</v>
      </c>
      <c r="J13" s="4">
        <f>J76+J247</f>
        <v>1663.6999999999998</v>
      </c>
      <c r="K13" s="4">
        <f>K76+K247</f>
        <v>1720.8999999999999</v>
      </c>
      <c r="L13" s="4">
        <f>L76+L247</f>
        <v>1747.6999999999998</v>
      </c>
      <c r="M13" s="4">
        <f>M76+M247</f>
        <v>1756.6</v>
      </c>
      <c r="N13" s="4">
        <f>N76+N247</f>
        <v>1772.5</v>
      </c>
    </row>
    <row r="14" spans="1:15" ht="30">
      <c r="A14" s="173"/>
      <c r="B14" s="161"/>
      <c r="C14" s="156"/>
      <c r="D14" s="112" t="s">
        <v>8</v>
      </c>
      <c r="E14" s="120" t="s">
        <v>97</v>
      </c>
      <c r="F14" s="112"/>
      <c r="G14" s="112"/>
      <c r="H14" s="15">
        <f t="shared" si="1"/>
        <v>2132846.375</v>
      </c>
      <c r="I14" s="4">
        <f t="shared" ref="I14:N14" si="3">I19+I77+I190+I210+I234+I235+I236</f>
        <v>392240.07500000001</v>
      </c>
      <c r="J14" s="4">
        <f t="shared" si="3"/>
        <v>343735.6</v>
      </c>
      <c r="K14" s="4">
        <f t="shared" si="3"/>
        <v>343736.1</v>
      </c>
      <c r="L14" s="4">
        <f t="shared" si="3"/>
        <v>348881.4</v>
      </c>
      <c r="M14" s="4">
        <f t="shared" si="3"/>
        <v>350596.8</v>
      </c>
      <c r="N14" s="4">
        <f t="shared" si="3"/>
        <v>353656.4</v>
      </c>
    </row>
    <row r="15" spans="1:15" ht="30">
      <c r="A15" s="173"/>
      <c r="B15" s="187"/>
      <c r="C15" s="156"/>
      <c r="D15" s="112" t="s">
        <v>7</v>
      </c>
      <c r="E15" s="120" t="s">
        <v>97</v>
      </c>
      <c r="F15" s="112"/>
      <c r="G15" s="112"/>
      <c r="H15" s="15">
        <f t="shared" si="1"/>
        <v>352942.6</v>
      </c>
      <c r="I15" s="4">
        <f t="shared" ref="I15:N15" si="4">I20+I78+I191+I211</f>
        <v>77345</v>
      </c>
      <c r="J15" s="4">
        <f t="shared" si="4"/>
        <v>55994.999999999993</v>
      </c>
      <c r="K15" s="4">
        <f t="shared" si="4"/>
        <v>55264.799999999996</v>
      </c>
      <c r="L15" s="4">
        <f t="shared" si="4"/>
        <v>54922.999999999993</v>
      </c>
      <c r="M15" s="4">
        <f t="shared" si="4"/>
        <v>54808.999999999993</v>
      </c>
      <c r="N15" s="4">
        <f t="shared" si="4"/>
        <v>54605.799999999996</v>
      </c>
    </row>
    <row r="16" spans="1:15" ht="30" customHeight="1">
      <c r="A16" s="156">
        <v>1</v>
      </c>
      <c r="B16" s="156" t="s">
        <v>17</v>
      </c>
      <c r="C16" s="156" t="s">
        <v>19</v>
      </c>
      <c r="D16" s="112" t="s">
        <v>18</v>
      </c>
      <c r="E16" s="120" t="s">
        <v>100</v>
      </c>
      <c r="F16" s="112">
        <v>1510000000</v>
      </c>
      <c r="G16" s="87"/>
      <c r="H16" s="4">
        <f>I16+J16+K16+L16+M16+N16</f>
        <v>3064044.6</v>
      </c>
      <c r="I16" s="4">
        <f t="shared" ref="I16:N16" si="5">I17+I19+I20</f>
        <v>532311.60000000009</v>
      </c>
      <c r="J16" s="4">
        <f t="shared" si="5"/>
        <v>492056</v>
      </c>
      <c r="K16" s="4">
        <f t="shared" si="5"/>
        <v>505502.40000000014</v>
      </c>
      <c r="L16" s="4">
        <f t="shared" si="5"/>
        <v>507911.7</v>
      </c>
      <c r="M16" s="4">
        <f t="shared" si="5"/>
        <v>510671.00000000006</v>
      </c>
      <c r="N16" s="4">
        <f t="shared" si="5"/>
        <v>515591.9</v>
      </c>
    </row>
    <row r="17" spans="1:14" ht="39" customHeight="1">
      <c r="A17" s="156"/>
      <c r="B17" s="173"/>
      <c r="C17" s="156"/>
      <c r="D17" s="6" t="s">
        <v>5</v>
      </c>
      <c r="E17" s="120" t="s">
        <v>100</v>
      </c>
      <c r="F17" s="112">
        <v>1510000000</v>
      </c>
      <c r="G17" s="112"/>
      <c r="H17" s="4">
        <f>I17+J17+K17+L17+M17+N17</f>
        <v>2154013</v>
      </c>
      <c r="I17" s="4">
        <f>I29+I34+I39+I44+I49+I54+I59+I64+I69</f>
        <v>369130.70000000007</v>
      </c>
      <c r="J17" s="4">
        <f t="shared" ref="J17:N17" si="6">J29+J34+J39+J44+J49+J54+J59+J64+J69</f>
        <v>344343.19999999995</v>
      </c>
      <c r="K17" s="4">
        <f t="shared" si="6"/>
        <v>357789.60000000009</v>
      </c>
      <c r="L17" s="4">
        <f t="shared" si="6"/>
        <v>358253.8</v>
      </c>
      <c r="M17" s="4">
        <f t="shared" si="6"/>
        <v>360365.10000000003</v>
      </c>
      <c r="N17" s="4">
        <f t="shared" si="6"/>
        <v>364130.6</v>
      </c>
    </row>
    <row r="18" spans="1:14" ht="30" customHeight="1">
      <c r="A18" s="156"/>
      <c r="B18" s="173"/>
      <c r="C18" s="156"/>
      <c r="D18" s="112" t="s">
        <v>6</v>
      </c>
      <c r="E18" s="120" t="s">
        <v>36</v>
      </c>
      <c r="F18" s="112">
        <v>1510000000</v>
      </c>
      <c r="G18" s="112"/>
      <c r="H18" s="4"/>
      <c r="I18" s="4"/>
      <c r="J18" s="112"/>
      <c r="K18" s="4"/>
      <c r="L18" s="112"/>
      <c r="M18" s="112"/>
      <c r="N18" s="15"/>
    </row>
    <row r="19" spans="1:14" ht="29.25" customHeight="1">
      <c r="A19" s="156"/>
      <c r="B19" s="173"/>
      <c r="C19" s="156"/>
      <c r="D19" s="112" t="s">
        <v>8</v>
      </c>
      <c r="E19" s="120" t="s">
        <v>36</v>
      </c>
      <c r="F19" s="112">
        <v>1510000000</v>
      </c>
      <c r="G19" s="112"/>
      <c r="H19" s="4">
        <f>I19+J19+K19+L19+M19+N19</f>
        <v>669627.20000000007</v>
      </c>
      <c r="I19" s="4">
        <f>I26+I56+I61+I66+I71</f>
        <v>121216</v>
      </c>
      <c r="J19" s="4">
        <f t="shared" ref="J19:N19" si="7">J26+J56+J61+J66+J71</f>
        <v>108024.9</v>
      </c>
      <c r="K19" s="4">
        <f t="shared" si="7"/>
        <v>108024.9</v>
      </c>
      <c r="L19" s="4">
        <f t="shared" si="7"/>
        <v>109970</v>
      </c>
      <c r="M19" s="4">
        <f t="shared" si="7"/>
        <v>110618</v>
      </c>
      <c r="N19" s="4">
        <f t="shared" si="7"/>
        <v>111773.4</v>
      </c>
    </row>
    <row r="20" spans="1:14" ht="29.25" customHeight="1">
      <c r="A20" s="156"/>
      <c r="B20" s="173"/>
      <c r="C20" s="156"/>
      <c r="D20" s="112" t="s">
        <v>7</v>
      </c>
      <c r="E20" s="120" t="s">
        <v>36</v>
      </c>
      <c r="F20" s="112">
        <v>1510000000</v>
      </c>
      <c r="G20" s="112"/>
      <c r="H20" s="4">
        <f>I20+J20+K20+L20+M20+N20</f>
        <v>240404.4</v>
      </c>
      <c r="I20" s="4">
        <f>I27</f>
        <v>41964.9</v>
      </c>
      <c r="J20" s="4">
        <f t="shared" ref="J20:N20" si="8">J27</f>
        <v>39687.9</v>
      </c>
      <c r="K20" s="4">
        <f t="shared" si="8"/>
        <v>39687.9</v>
      </c>
      <c r="L20" s="4">
        <f t="shared" si="8"/>
        <v>39687.9</v>
      </c>
      <c r="M20" s="4">
        <f t="shared" si="8"/>
        <v>39687.9</v>
      </c>
      <c r="N20" s="4">
        <f t="shared" si="8"/>
        <v>39687.9</v>
      </c>
    </row>
    <row r="21" spans="1:14" ht="30.75" customHeight="1">
      <c r="A21" s="186" t="s">
        <v>72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4"/>
    </row>
    <row r="22" spans="1:14" ht="22.5" customHeight="1">
      <c r="A22" s="186" t="s">
        <v>73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4"/>
    </row>
    <row r="23" spans="1:14" ht="30">
      <c r="A23" s="152" t="s">
        <v>21</v>
      </c>
      <c r="B23" s="156" t="s">
        <v>20</v>
      </c>
      <c r="C23" s="172"/>
      <c r="D23" s="112" t="s">
        <v>18</v>
      </c>
      <c r="E23" s="120" t="s">
        <v>36</v>
      </c>
      <c r="F23" s="131">
        <v>1510142090</v>
      </c>
      <c r="G23" s="112"/>
      <c r="H23" s="4">
        <f>I23+J23+K23+L23+M23+N23</f>
        <v>909614.7</v>
      </c>
      <c r="I23" s="4">
        <f>I26+I27</f>
        <v>162764</v>
      </c>
      <c r="J23" s="4">
        <f>J26+J27</f>
        <v>147712.79999999999</v>
      </c>
      <c r="K23" s="4">
        <f>K26+K27</f>
        <v>147712.79999999999</v>
      </c>
      <c r="L23" s="4">
        <f t="shared" ref="L23:N23" si="9">L26+L27</f>
        <v>149657.9</v>
      </c>
      <c r="M23" s="4">
        <f t="shared" si="9"/>
        <v>150305.9</v>
      </c>
      <c r="N23" s="4">
        <f t="shared" si="9"/>
        <v>151461.29999999999</v>
      </c>
    </row>
    <row r="24" spans="1:14" ht="26.25">
      <c r="A24" s="152"/>
      <c r="B24" s="156"/>
      <c r="C24" s="172"/>
      <c r="D24" s="6" t="s">
        <v>5</v>
      </c>
      <c r="E24" s="120"/>
      <c r="F24" s="112"/>
      <c r="G24" s="112"/>
      <c r="H24" s="112"/>
      <c r="I24" s="4"/>
      <c r="J24" s="112"/>
      <c r="K24" s="4"/>
      <c r="L24" s="112"/>
      <c r="M24" s="112"/>
      <c r="N24" s="112"/>
    </row>
    <row r="25" spans="1:14" ht="30">
      <c r="A25" s="152"/>
      <c r="B25" s="156"/>
      <c r="C25" s="172"/>
      <c r="D25" s="112" t="s">
        <v>6</v>
      </c>
      <c r="E25" s="120"/>
      <c r="F25" s="112"/>
      <c r="G25" s="112"/>
      <c r="H25" s="112"/>
      <c r="I25" s="4"/>
      <c r="J25" s="112"/>
      <c r="K25" s="4"/>
      <c r="L25" s="112"/>
      <c r="M25" s="112"/>
      <c r="N25" s="112"/>
    </row>
    <row r="26" spans="1:14" ht="30">
      <c r="A26" s="152"/>
      <c r="B26" s="156"/>
      <c r="C26" s="172"/>
      <c r="D26" s="112" t="s">
        <v>8</v>
      </c>
      <c r="E26" s="120" t="s">
        <v>36</v>
      </c>
      <c r="F26" s="112">
        <v>1510142090</v>
      </c>
      <c r="G26" s="112">
        <v>600</v>
      </c>
      <c r="H26" s="4">
        <f>I26+J26+K26+L26+M26+N26</f>
        <v>669210.30000000005</v>
      </c>
      <c r="I26" s="4">
        <v>120799.1</v>
      </c>
      <c r="J26" s="112">
        <v>108024.9</v>
      </c>
      <c r="K26" s="4">
        <v>108024.9</v>
      </c>
      <c r="L26" s="112">
        <v>109970</v>
      </c>
      <c r="M26" s="112">
        <v>110618</v>
      </c>
      <c r="N26" s="15">
        <v>111773.4</v>
      </c>
    </row>
    <row r="27" spans="1:14" ht="30">
      <c r="A27" s="152"/>
      <c r="B27" s="156"/>
      <c r="C27" s="172"/>
      <c r="D27" s="112" t="s">
        <v>7</v>
      </c>
      <c r="E27" s="120" t="s">
        <v>36</v>
      </c>
      <c r="F27" s="112">
        <v>1510142090</v>
      </c>
      <c r="G27" s="112">
        <v>900</v>
      </c>
      <c r="H27" s="4">
        <f>I27+J27+K27+L27+M27+N27</f>
        <v>240404.4</v>
      </c>
      <c r="I27" s="4">
        <v>41964.9</v>
      </c>
      <c r="J27" s="112">
        <v>39687.9</v>
      </c>
      <c r="K27" s="4">
        <v>39687.9</v>
      </c>
      <c r="L27" s="112">
        <v>39687.9</v>
      </c>
      <c r="M27" s="112">
        <v>39687.9</v>
      </c>
      <c r="N27" s="112">
        <v>39687.9</v>
      </c>
    </row>
    <row r="28" spans="1:14" ht="30.75" customHeight="1">
      <c r="A28" s="152" t="s">
        <v>22</v>
      </c>
      <c r="B28" s="174" t="s">
        <v>23</v>
      </c>
      <c r="C28" s="156"/>
      <c r="D28" s="112" t="s">
        <v>18</v>
      </c>
      <c r="E28" s="120" t="s">
        <v>69</v>
      </c>
      <c r="F28" s="131">
        <v>1510273010</v>
      </c>
      <c r="G28" s="112"/>
      <c r="H28" s="4">
        <f>I28+J28+K28+L28+M28+N28</f>
        <v>136664.6</v>
      </c>
      <c r="I28" s="4">
        <f t="shared" ref="I28:N28" si="10">I29</f>
        <v>20984.1</v>
      </c>
      <c r="J28" s="4">
        <f t="shared" si="10"/>
        <v>22077.5</v>
      </c>
      <c r="K28" s="4">
        <f t="shared" si="10"/>
        <v>22960.5</v>
      </c>
      <c r="L28" s="4">
        <f t="shared" si="10"/>
        <v>23373.8</v>
      </c>
      <c r="M28" s="4">
        <f t="shared" si="10"/>
        <v>23511.5</v>
      </c>
      <c r="N28" s="4">
        <f t="shared" si="10"/>
        <v>23757.200000000001</v>
      </c>
    </row>
    <row r="29" spans="1:14" ht="37.5" customHeight="1">
      <c r="A29" s="152"/>
      <c r="B29" s="176"/>
      <c r="C29" s="156"/>
      <c r="D29" s="6" t="s">
        <v>5</v>
      </c>
      <c r="E29" s="120" t="s">
        <v>69</v>
      </c>
      <c r="F29" s="112">
        <v>1510273010</v>
      </c>
      <c r="G29" s="112">
        <v>600</v>
      </c>
      <c r="H29" s="4">
        <f>I29+J29+K29+L29+M29+N29</f>
        <v>136664.6</v>
      </c>
      <c r="I29" s="112">
        <v>20984.1</v>
      </c>
      <c r="J29" s="112">
        <v>22077.5</v>
      </c>
      <c r="K29" s="4">
        <v>22960.5</v>
      </c>
      <c r="L29" s="112">
        <v>23373.8</v>
      </c>
      <c r="M29" s="112">
        <v>23511.5</v>
      </c>
      <c r="N29" s="15">
        <v>23757.200000000001</v>
      </c>
    </row>
    <row r="30" spans="1:14" ht="26.25">
      <c r="A30" s="152"/>
      <c r="B30" s="176"/>
      <c r="C30" s="156"/>
      <c r="D30" s="6" t="s">
        <v>6</v>
      </c>
      <c r="E30" s="120"/>
      <c r="F30" s="112"/>
      <c r="G30" s="112"/>
      <c r="H30" s="112"/>
      <c r="I30" s="112"/>
      <c r="J30" s="112"/>
      <c r="K30" s="4"/>
      <c r="L30" s="112"/>
      <c r="M30" s="112"/>
      <c r="N30" s="112"/>
    </row>
    <row r="31" spans="1:14" ht="27.75" customHeight="1">
      <c r="A31" s="152"/>
      <c r="B31" s="176"/>
      <c r="C31" s="156"/>
      <c r="D31" s="112" t="s">
        <v>8</v>
      </c>
      <c r="E31" s="120"/>
      <c r="F31" s="112"/>
      <c r="G31" s="112"/>
      <c r="H31" s="112"/>
      <c r="I31" s="112"/>
      <c r="J31" s="112"/>
      <c r="K31" s="4"/>
      <c r="L31" s="112"/>
      <c r="M31" s="112"/>
      <c r="N31" s="112"/>
    </row>
    <row r="32" spans="1:14" ht="30">
      <c r="A32" s="152"/>
      <c r="B32" s="176"/>
      <c r="C32" s="156"/>
      <c r="D32" s="112" t="s">
        <v>7</v>
      </c>
      <c r="E32" s="120"/>
      <c r="F32" s="112"/>
      <c r="G32" s="112"/>
      <c r="H32" s="112"/>
      <c r="I32" s="112"/>
      <c r="J32" s="112"/>
      <c r="K32" s="4"/>
      <c r="L32" s="112"/>
      <c r="M32" s="112"/>
      <c r="N32" s="112"/>
    </row>
    <row r="33" spans="1:14" ht="30.75" customHeight="1">
      <c r="A33" s="152" t="s">
        <v>24</v>
      </c>
      <c r="B33" s="174" t="s">
        <v>76</v>
      </c>
      <c r="C33" s="172"/>
      <c r="D33" s="112" t="s">
        <v>18</v>
      </c>
      <c r="E33" s="120" t="s">
        <v>36</v>
      </c>
      <c r="F33" s="131">
        <v>1510373020</v>
      </c>
      <c r="G33" s="131"/>
      <c r="H33" s="4">
        <f>I33+J33+K33+L33+M33+N33</f>
        <v>1465318.7</v>
      </c>
      <c r="I33" s="4">
        <f>I34</f>
        <v>246987.2</v>
      </c>
      <c r="J33" s="4">
        <f t="shared" ref="J33:N33" si="11">J34</f>
        <v>231794.9</v>
      </c>
      <c r="K33" s="4">
        <f t="shared" si="11"/>
        <v>241993.9</v>
      </c>
      <c r="L33" s="4">
        <f t="shared" si="11"/>
        <v>246350</v>
      </c>
      <c r="M33" s="4">
        <f t="shared" si="11"/>
        <v>247801.7</v>
      </c>
      <c r="N33" s="4">
        <f t="shared" si="11"/>
        <v>250391</v>
      </c>
    </row>
    <row r="34" spans="1:14" ht="28.5" customHeight="1">
      <c r="A34" s="152"/>
      <c r="B34" s="173"/>
      <c r="C34" s="172"/>
      <c r="D34" s="119" t="s">
        <v>5</v>
      </c>
      <c r="E34" s="118" t="s">
        <v>36</v>
      </c>
      <c r="F34" s="133">
        <v>1510373020</v>
      </c>
      <c r="G34" s="131">
        <v>600</v>
      </c>
      <c r="H34" s="4">
        <f>I34+J34+K34+L34+M34+N34</f>
        <v>1465318.7</v>
      </c>
      <c r="I34" s="4">
        <v>246987.2</v>
      </c>
      <c r="J34" s="4">
        <v>231794.9</v>
      </c>
      <c r="K34" s="4">
        <v>241993.9</v>
      </c>
      <c r="L34" s="4">
        <v>246350</v>
      </c>
      <c r="M34" s="131">
        <v>247801.7</v>
      </c>
      <c r="N34" s="4">
        <v>250391</v>
      </c>
    </row>
    <row r="35" spans="1:14" ht="30">
      <c r="A35" s="152"/>
      <c r="B35" s="173"/>
      <c r="C35" s="172"/>
      <c r="D35" s="112" t="s">
        <v>6</v>
      </c>
      <c r="E35" s="120"/>
      <c r="F35" s="131"/>
      <c r="G35" s="131"/>
      <c r="H35" s="131"/>
      <c r="I35" s="131"/>
      <c r="J35" s="131"/>
      <c r="K35" s="4"/>
      <c r="L35" s="131"/>
      <c r="M35" s="131"/>
      <c r="N35" s="112"/>
    </row>
    <row r="36" spans="1:14" ht="30">
      <c r="A36" s="152"/>
      <c r="B36" s="173"/>
      <c r="C36" s="172"/>
      <c r="D36" s="112" t="s">
        <v>8</v>
      </c>
      <c r="E36" s="120"/>
      <c r="F36" s="112"/>
      <c r="G36" s="112"/>
      <c r="H36" s="112"/>
      <c r="I36" s="112"/>
      <c r="J36" s="112"/>
      <c r="K36" s="4"/>
      <c r="L36" s="112"/>
      <c r="M36" s="112"/>
      <c r="N36" s="112"/>
    </row>
    <row r="37" spans="1:14" ht="30">
      <c r="A37" s="152"/>
      <c r="B37" s="173"/>
      <c r="C37" s="172"/>
      <c r="D37" s="112" t="s">
        <v>7</v>
      </c>
      <c r="E37" s="120"/>
      <c r="F37" s="112"/>
      <c r="G37" s="112"/>
      <c r="H37" s="112"/>
      <c r="I37" s="112"/>
      <c r="J37" s="112"/>
      <c r="K37" s="4"/>
      <c r="L37" s="112"/>
      <c r="M37" s="112"/>
      <c r="N37" s="112"/>
    </row>
    <row r="38" spans="1:14" ht="33.75" customHeight="1">
      <c r="A38" s="152" t="s">
        <v>25</v>
      </c>
      <c r="B38" s="174" t="s">
        <v>77</v>
      </c>
      <c r="C38" s="172"/>
      <c r="D38" s="112" t="s">
        <v>18</v>
      </c>
      <c r="E38" s="120" t="s">
        <v>36</v>
      </c>
      <c r="F38" s="131">
        <v>1510473030</v>
      </c>
      <c r="G38" s="131"/>
      <c r="H38" s="4">
        <f>I38+J38+K38+L38+M38+N38</f>
        <v>18540.900000000001</v>
      </c>
      <c r="I38" s="4">
        <f t="shared" ref="I38:N38" si="12">I39</f>
        <v>2842.4</v>
      </c>
      <c r="J38" s="4">
        <f t="shared" si="12"/>
        <v>3002.9</v>
      </c>
      <c r="K38" s="4">
        <f t="shared" si="12"/>
        <v>3114.2</v>
      </c>
      <c r="L38" s="4">
        <f t="shared" si="12"/>
        <v>3170.2</v>
      </c>
      <c r="M38" s="4">
        <f t="shared" si="12"/>
        <v>3188.9</v>
      </c>
      <c r="N38" s="4">
        <f t="shared" si="12"/>
        <v>3222.3</v>
      </c>
    </row>
    <row r="39" spans="1:14" ht="29.25" customHeight="1">
      <c r="A39" s="152"/>
      <c r="B39" s="176"/>
      <c r="C39" s="172"/>
      <c r="D39" s="6" t="s">
        <v>5</v>
      </c>
      <c r="E39" s="120" t="s">
        <v>36</v>
      </c>
      <c r="F39" s="131">
        <v>1510473030</v>
      </c>
      <c r="G39" s="131">
        <v>600</v>
      </c>
      <c r="H39" s="4">
        <f>I39+J39+K39+L39+M39+N39</f>
        <v>18540.900000000001</v>
      </c>
      <c r="I39" s="4">
        <v>2842.4</v>
      </c>
      <c r="J39" s="4">
        <v>3002.9</v>
      </c>
      <c r="K39" s="4">
        <v>3114.2</v>
      </c>
      <c r="L39" s="112">
        <v>3170.2</v>
      </c>
      <c r="M39" s="112">
        <v>3188.9</v>
      </c>
      <c r="N39" s="15">
        <v>3222.3</v>
      </c>
    </row>
    <row r="40" spans="1:14" ht="30">
      <c r="A40" s="152"/>
      <c r="B40" s="176"/>
      <c r="C40" s="172"/>
      <c r="D40" s="112" t="s">
        <v>6</v>
      </c>
      <c r="E40" s="120"/>
      <c r="F40" s="112"/>
      <c r="G40" s="112"/>
      <c r="H40" s="112"/>
      <c r="I40" s="112"/>
      <c r="J40" s="112"/>
      <c r="K40" s="4"/>
      <c r="L40" s="112"/>
      <c r="M40" s="112"/>
      <c r="N40" s="112"/>
    </row>
    <row r="41" spans="1:14" ht="30">
      <c r="A41" s="152"/>
      <c r="B41" s="176"/>
      <c r="C41" s="172"/>
      <c r="D41" s="112" t="s">
        <v>8</v>
      </c>
      <c r="E41" s="120"/>
      <c r="F41" s="112"/>
      <c r="G41" s="112"/>
      <c r="H41" s="112"/>
      <c r="I41" s="112"/>
      <c r="J41" s="112"/>
      <c r="K41" s="4"/>
      <c r="L41" s="112"/>
      <c r="M41" s="112"/>
      <c r="N41" s="112"/>
    </row>
    <row r="42" spans="1:14" ht="30">
      <c r="A42" s="152"/>
      <c r="B42" s="176"/>
      <c r="C42" s="172"/>
      <c r="D42" s="112" t="s">
        <v>7</v>
      </c>
      <c r="E42" s="120"/>
      <c r="F42" s="112"/>
      <c r="G42" s="112"/>
      <c r="H42" s="112"/>
      <c r="I42" s="112"/>
      <c r="J42" s="112"/>
      <c r="K42" s="4"/>
      <c r="L42" s="112"/>
      <c r="M42" s="112"/>
      <c r="N42" s="112"/>
    </row>
    <row r="43" spans="1:14" ht="39" customHeight="1">
      <c r="A43" s="152" t="s">
        <v>26</v>
      </c>
      <c r="B43" s="174" t="s">
        <v>78</v>
      </c>
      <c r="C43" s="156"/>
      <c r="D43" s="112" t="s">
        <v>18</v>
      </c>
      <c r="E43" s="120" t="s">
        <v>36</v>
      </c>
      <c r="F43" s="131">
        <v>1510573300</v>
      </c>
      <c r="G43" s="131"/>
      <c r="H43" s="4">
        <f>I43+J43+K43+L43+M43+N43</f>
        <v>518904.69999999995</v>
      </c>
      <c r="I43" s="4">
        <f>I44</f>
        <v>89429.6</v>
      </c>
      <c r="J43" s="4">
        <f t="shared" ref="J43:N43" si="13">J44</f>
        <v>86383.4</v>
      </c>
      <c r="K43" s="4">
        <f t="shared" si="13"/>
        <v>88589.6</v>
      </c>
      <c r="L43" s="4">
        <f t="shared" si="13"/>
        <v>84208.1</v>
      </c>
      <c r="M43" s="4">
        <f t="shared" si="13"/>
        <v>84704.5</v>
      </c>
      <c r="N43" s="4">
        <f t="shared" si="13"/>
        <v>85589.5</v>
      </c>
    </row>
    <row r="44" spans="1:14" ht="27" customHeight="1">
      <c r="A44" s="152"/>
      <c r="B44" s="176"/>
      <c r="C44" s="156"/>
      <c r="D44" s="111" t="s">
        <v>5</v>
      </c>
      <c r="E44" s="115" t="s">
        <v>36</v>
      </c>
      <c r="F44" s="130">
        <v>1510573300</v>
      </c>
      <c r="G44" s="131">
        <v>600</v>
      </c>
      <c r="H44" s="4">
        <f>I44+J44+K44+L44+M44+N44</f>
        <v>518904.69999999995</v>
      </c>
      <c r="I44" s="131">
        <v>89429.6</v>
      </c>
      <c r="J44" s="86">
        <v>86383.4</v>
      </c>
      <c r="K44" s="4">
        <v>88589.6</v>
      </c>
      <c r="L44" s="112">
        <v>84208.1</v>
      </c>
      <c r="M44" s="112">
        <v>84704.5</v>
      </c>
      <c r="N44" s="112">
        <v>85589.5</v>
      </c>
    </row>
    <row r="45" spans="1:14" ht="26.25">
      <c r="A45" s="152"/>
      <c r="B45" s="176"/>
      <c r="C45" s="156"/>
      <c r="D45" s="6" t="s">
        <v>6</v>
      </c>
      <c r="E45" s="120"/>
      <c r="F45" s="131"/>
      <c r="G45" s="131"/>
      <c r="H45" s="131"/>
      <c r="I45" s="131"/>
      <c r="J45" s="131"/>
      <c r="K45" s="4"/>
      <c r="L45" s="112"/>
      <c r="M45" s="112"/>
      <c r="N45" s="112"/>
    </row>
    <row r="46" spans="1:14" ht="26.25">
      <c r="A46" s="152"/>
      <c r="B46" s="176"/>
      <c r="C46" s="156"/>
      <c r="D46" s="6" t="s">
        <v>8</v>
      </c>
      <c r="E46" s="120"/>
      <c r="F46" s="131"/>
      <c r="G46" s="131"/>
      <c r="H46" s="131"/>
      <c r="I46" s="131"/>
      <c r="J46" s="131"/>
      <c r="K46" s="4"/>
      <c r="L46" s="112"/>
      <c r="M46" s="112"/>
      <c r="N46" s="112"/>
    </row>
    <row r="47" spans="1:14" ht="26.25">
      <c r="A47" s="152"/>
      <c r="B47" s="176"/>
      <c r="C47" s="156"/>
      <c r="D47" s="6" t="s">
        <v>7</v>
      </c>
      <c r="E47" s="120"/>
      <c r="F47" s="131"/>
      <c r="G47" s="131"/>
      <c r="H47" s="131"/>
      <c r="I47" s="131"/>
      <c r="J47" s="131"/>
      <c r="K47" s="4"/>
      <c r="L47" s="112"/>
      <c r="M47" s="112"/>
      <c r="N47" s="112"/>
    </row>
    <row r="48" spans="1:14" ht="57" customHeight="1">
      <c r="A48" s="152" t="s">
        <v>27</v>
      </c>
      <c r="B48" s="174" t="s">
        <v>79</v>
      </c>
      <c r="C48" s="156"/>
      <c r="D48" s="112" t="s">
        <v>18</v>
      </c>
      <c r="E48" s="120" t="s">
        <v>36</v>
      </c>
      <c r="F48" s="131">
        <v>1510673320</v>
      </c>
      <c r="G48" s="131"/>
      <c r="H48" s="4">
        <f>I48+J48+K48+L48+M48+N48</f>
        <v>6693.2000000000007</v>
      </c>
      <c r="I48" s="86">
        <f>I49</f>
        <v>996.5</v>
      </c>
      <c r="J48" s="131">
        <f>J49</f>
        <v>1084.5</v>
      </c>
      <c r="K48" s="131">
        <f>K49</f>
        <v>1131.4000000000001</v>
      </c>
      <c r="L48" s="112">
        <f t="shared" ref="L48:N48" si="14">L49</f>
        <v>1151.7</v>
      </c>
      <c r="M48" s="112">
        <f t="shared" si="14"/>
        <v>1158.5</v>
      </c>
      <c r="N48" s="112">
        <f t="shared" si="14"/>
        <v>1170.5999999999999</v>
      </c>
    </row>
    <row r="49" spans="1:16" ht="45" customHeight="1">
      <c r="A49" s="152"/>
      <c r="B49" s="176"/>
      <c r="C49" s="156"/>
      <c r="D49" s="67" t="s">
        <v>5</v>
      </c>
      <c r="E49" s="120" t="s">
        <v>36</v>
      </c>
      <c r="F49" s="112">
        <v>1510673320</v>
      </c>
      <c r="G49" s="112">
        <v>600</v>
      </c>
      <c r="H49" s="4">
        <f>I49+J49+K49+L49+M49+N49</f>
        <v>6693.2000000000007</v>
      </c>
      <c r="I49" s="86">
        <v>996.5</v>
      </c>
      <c r="J49" s="112">
        <v>1084.5</v>
      </c>
      <c r="K49" s="4">
        <v>1131.4000000000001</v>
      </c>
      <c r="L49" s="4">
        <v>1151.7</v>
      </c>
      <c r="M49" s="4">
        <v>1158.5</v>
      </c>
      <c r="N49" s="4">
        <v>1170.5999999999999</v>
      </c>
    </row>
    <row r="50" spans="1:16" ht="30" customHeight="1">
      <c r="A50" s="152"/>
      <c r="B50" s="176"/>
      <c r="C50" s="156"/>
      <c r="D50" s="112" t="s">
        <v>6</v>
      </c>
      <c r="E50" s="120"/>
      <c r="F50" s="112"/>
      <c r="G50" s="112"/>
      <c r="H50" s="112"/>
      <c r="I50" s="112"/>
      <c r="J50" s="112"/>
      <c r="K50" s="4"/>
      <c r="L50" s="112"/>
      <c r="M50" s="112"/>
      <c r="N50" s="15"/>
    </row>
    <row r="51" spans="1:16" ht="35.25" customHeight="1">
      <c r="A51" s="152"/>
      <c r="B51" s="176"/>
      <c r="C51" s="156"/>
      <c r="D51" s="112" t="s">
        <v>8</v>
      </c>
      <c r="E51" s="120"/>
      <c r="F51" s="112"/>
      <c r="G51" s="112"/>
      <c r="H51" s="112"/>
      <c r="I51" s="112"/>
      <c r="J51" s="112"/>
      <c r="K51" s="4"/>
      <c r="L51" s="112"/>
      <c r="M51" s="112"/>
      <c r="N51" s="15"/>
    </row>
    <row r="52" spans="1:16" ht="31.5" customHeight="1">
      <c r="A52" s="152"/>
      <c r="B52" s="176"/>
      <c r="C52" s="156"/>
      <c r="D52" s="112" t="s">
        <v>7</v>
      </c>
      <c r="E52" s="120"/>
      <c r="F52" s="112"/>
      <c r="G52" s="112"/>
      <c r="H52" s="112"/>
      <c r="I52" s="4"/>
      <c r="J52" s="112"/>
      <c r="K52" s="4"/>
      <c r="L52" s="112"/>
      <c r="M52" s="112"/>
      <c r="N52" s="15"/>
    </row>
    <row r="53" spans="1:16" ht="31.5" customHeight="1">
      <c r="A53" s="159" t="s">
        <v>109</v>
      </c>
      <c r="B53" s="177" t="s">
        <v>206</v>
      </c>
      <c r="C53" s="156"/>
      <c r="D53" s="131" t="s">
        <v>18</v>
      </c>
      <c r="E53" s="134" t="s">
        <v>36</v>
      </c>
      <c r="F53" s="131" t="s">
        <v>159</v>
      </c>
      <c r="G53" s="131"/>
      <c r="H53" s="4">
        <f>I53+J53+K53+L53+M53+N53</f>
        <v>6097</v>
      </c>
      <c r="I53" s="86">
        <f>I54+I55+I56+I57</f>
        <v>6097</v>
      </c>
      <c r="J53" s="86">
        <f t="shared" ref="J53:N53" si="15">J54+J55+J56+J57</f>
        <v>0</v>
      </c>
      <c r="K53" s="86">
        <f t="shared" si="15"/>
        <v>0</v>
      </c>
      <c r="L53" s="86">
        <f t="shared" si="15"/>
        <v>0</v>
      </c>
      <c r="M53" s="86">
        <f t="shared" si="15"/>
        <v>0</v>
      </c>
      <c r="N53" s="86">
        <f t="shared" si="15"/>
        <v>0</v>
      </c>
    </row>
    <row r="54" spans="1:16" ht="39" customHeight="1">
      <c r="A54" s="179"/>
      <c r="B54" s="178"/>
      <c r="C54" s="156"/>
      <c r="D54" s="67" t="s">
        <v>5</v>
      </c>
      <c r="E54" s="134" t="s">
        <v>36</v>
      </c>
      <c r="F54" s="131" t="s">
        <v>159</v>
      </c>
      <c r="G54" s="131">
        <v>600</v>
      </c>
      <c r="H54" s="4">
        <f>I54+J54+K54+L54+M54+N54</f>
        <v>5792.2</v>
      </c>
      <c r="I54" s="86">
        <v>5792.2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</row>
    <row r="55" spans="1:16" ht="31.5" customHeight="1">
      <c r="A55" s="179"/>
      <c r="B55" s="178"/>
      <c r="C55" s="156"/>
      <c r="D55" s="131" t="s">
        <v>6</v>
      </c>
      <c r="E55" s="134"/>
      <c r="F55" s="131"/>
      <c r="G55" s="131"/>
      <c r="H55" s="131"/>
      <c r="I55" s="131"/>
      <c r="J55" s="131"/>
      <c r="K55" s="4"/>
      <c r="L55" s="131"/>
      <c r="M55" s="131"/>
      <c r="N55" s="15"/>
    </row>
    <row r="56" spans="1:16" ht="31.5" customHeight="1">
      <c r="A56" s="179"/>
      <c r="B56" s="178"/>
      <c r="C56" s="156"/>
      <c r="D56" s="131" t="s">
        <v>8</v>
      </c>
      <c r="E56" s="134" t="s">
        <v>36</v>
      </c>
      <c r="F56" s="131" t="s">
        <v>159</v>
      </c>
      <c r="G56" s="131">
        <v>600</v>
      </c>
      <c r="H56" s="86">
        <f>I56+J56+K56+L56+M56+N56</f>
        <v>304.8</v>
      </c>
      <c r="I56" s="131">
        <v>304.8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94"/>
      <c r="P56" s="91"/>
    </row>
    <row r="57" spans="1:16" ht="31.5" customHeight="1">
      <c r="A57" s="180"/>
      <c r="B57" s="158"/>
      <c r="C57" s="156"/>
      <c r="D57" s="131" t="s">
        <v>7</v>
      </c>
      <c r="E57" s="134"/>
      <c r="F57" s="131"/>
      <c r="G57" s="131"/>
      <c r="H57" s="131"/>
      <c r="I57" s="4"/>
      <c r="J57" s="131"/>
      <c r="K57" s="4"/>
      <c r="L57" s="131"/>
      <c r="M57" s="131"/>
      <c r="N57" s="15"/>
    </row>
    <row r="58" spans="1:16" ht="31.5" customHeight="1">
      <c r="A58" s="159" t="s">
        <v>162</v>
      </c>
      <c r="B58" s="181" t="s">
        <v>173</v>
      </c>
      <c r="C58" s="156"/>
      <c r="D58" s="131" t="s">
        <v>18</v>
      </c>
      <c r="E58" s="134" t="s">
        <v>36</v>
      </c>
      <c r="F58" s="131" t="s">
        <v>160</v>
      </c>
      <c r="G58" s="131"/>
      <c r="H58" s="4">
        <f>I58+J58+K58+L58+M58+N58</f>
        <v>170</v>
      </c>
      <c r="I58" s="86">
        <f>I59+I60+I61+I62</f>
        <v>170</v>
      </c>
      <c r="J58" s="86">
        <f t="shared" ref="J58" si="16">J59+J60+J61+J62</f>
        <v>0</v>
      </c>
      <c r="K58" s="86">
        <f t="shared" ref="K58" si="17">K59+K60+K61+K62</f>
        <v>0</v>
      </c>
      <c r="L58" s="86">
        <f t="shared" ref="L58" si="18">L59+L60+L61+L62</f>
        <v>0</v>
      </c>
      <c r="M58" s="86">
        <f t="shared" ref="M58" si="19">M59+M60+M61+M62</f>
        <v>0</v>
      </c>
      <c r="N58" s="86">
        <f t="shared" ref="N58" si="20">N59+N60+N61+N62</f>
        <v>0</v>
      </c>
    </row>
    <row r="59" spans="1:16" ht="39" customHeight="1">
      <c r="A59" s="179"/>
      <c r="B59" s="160"/>
      <c r="C59" s="156"/>
      <c r="D59" s="67" t="s">
        <v>5</v>
      </c>
      <c r="E59" s="134" t="s">
        <v>36</v>
      </c>
      <c r="F59" s="131" t="s">
        <v>160</v>
      </c>
      <c r="G59" s="131">
        <v>600</v>
      </c>
      <c r="H59" s="4">
        <f>I59+J59+K59+L59+M59+N59</f>
        <v>160</v>
      </c>
      <c r="I59" s="86">
        <v>160</v>
      </c>
      <c r="J59" s="86">
        <v>0</v>
      </c>
      <c r="K59" s="86">
        <v>0</v>
      </c>
      <c r="L59" s="86">
        <v>0</v>
      </c>
      <c r="M59" s="86">
        <v>0</v>
      </c>
      <c r="N59" s="86">
        <v>0</v>
      </c>
    </row>
    <row r="60" spans="1:16" ht="31.5" customHeight="1">
      <c r="A60" s="179"/>
      <c r="B60" s="160"/>
      <c r="C60" s="156"/>
      <c r="D60" s="131" t="s">
        <v>6</v>
      </c>
      <c r="E60" s="134"/>
      <c r="F60" s="131"/>
      <c r="G60" s="131"/>
      <c r="H60" s="131"/>
      <c r="I60" s="131"/>
      <c r="J60" s="86"/>
      <c r="K60" s="86"/>
      <c r="L60" s="86"/>
      <c r="M60" s="86"/>
      <c r="N60" s="86"/>
    </row>
    <row r="61" spans="1:16" ht="31.5" customHeight="1">
      <c r="A61" s="179"/>
      <c r="B61" s="160"/>
      <c r="C61" s="156"/>
      <c r="D61" s="131" t="s">
        <v>8</v>
      </c>
      <c r="E61" s="134" t="s">
        <v>36</v>
      </c>
      <c r="F61" s="131" t="s">
        <v>160</v>
      </c>
      <c r="G61" s="131">
        <v>600</v>
      </c>
      <c r="H61" s="86">
        <f>I61+J61+K61+L61+M61+N61</f>
        <v>10</v>
      </c>
      <c r="I61" s="86">
        <v>10</v>
      </c>
      <c r="J61" s="86">
        <v>0</v>
      </c>
      <c r="K61" s="86">
        <v>0</v>
      </c>
      <c r="L61" s="86">
        <v>0</v>
      </c>
      <c r="M61" s="86">
        <v>0</v>
      </c>
      <c r="N61" s="86">
        <v>0</v>
      </c>
    </row>
    <row r="62" spans="1:16" ht="31.5" customHeight="1">
      <c r="A62" s="180"/>
      <c r="B62" s="167"/>
      <c r="C62" s="156"/>
      <c r="D62" s="131" t="s">
        <v>7</v>
      </c>
      <c r="E62" s="134"/>
      <c r="F62" s="131"/>
      <c r="G62" s="131"/>
      <c r="H62" s="131"/>
      <c r="I62" s="4"/>
      <c r="J62" s="131"/>
      <c r="K62" s="4"/>
      <c r="L62" s="131"/>
      <c r="M62" s="131"/>
      <c r="N62" s="15"/>
    </row>
    <row r="63" spans="1:16" ht="31.5" customHeight="1">
      <c r="A63" s="159" t="s">
        <v>163</v>
      </c>
      <c r="B63" s="166" t="s">
        <v>181</v>
      </c>
      <c r="C63" s="156"/>
      <c r="D63" s="131" t="s">
        <v>18</v>
      </c>
      <c r="E63" s="134" t="s">
        <v>36</v>
      </c>
      <c r="F63" s="131" t="s">
        <v>161</v>
      </c>
      <c r="G63" s="131"/>
      <c r="H63" s="4">
        <f>I63+J63+K63+L63+M63+N63</f>
        <v>763.6</v>
      </c>
      <c r="I63" s="86">
        <f>I64+I65+I66+I67</f>
        <v>763.6</v>
      </c>
      <c r="J63" s="86">
        <f t="shared" ref="J63" si="21">J64+J65+J66+J67</f>
        <v>0</v>
      </c>
      <c r="K63" s="86">
        <f t="shared" ref="K63" si="22">K64+K65+K66+K67</f>
        <v>0</v>
      </c>
      <c r="L63" s="86">
        <f t="shared" ref="L63" si="23">L64+L65+L66+L67</f>
        <v>0</v>
      </c>
      <c r="M63" s="86">
        <f t="shared" ref="M63" si="24">M64+M65+M66+M67</f>
        <v>0</v>
      </c>
      <c r="N63" s="86">
        <f t="shared" ref="N63" si="25">N64+N65+N66+N67</f>
        <v>0</v>
      </c>
    </row>
    <row r="64" spans="1:16" ht="39.75" customHeight="1">
      <c r="A64" s="179"/>
      <c r="B64" s="160"/>
      <c r="C64" s="156"/>
      <c r="D64" s="67" t="s">
        <v>5</v>
      </c>
      <c r="E64" s="134" t="s">
        <v>36</v>
      </c>
      <c r="F64" s="131" t="s">
        <v>161</v>
      </c>
      <c r="G64" s="131">
        <v>600</v>
      </c>
      <c r="H64" s="4">
        <f>I64+J64+K64+L64+M64+N64</f>
        <v>725.4</v>
      </c>
      <c r="I64" s="86">
        <v>725.4</v>
      </c>
      <c r="J64" s="86">
        <v>0</v>
      </c>
      <c r="K64" s="4">
        <v>0</v>
      </c>
      <c r="L64" s="4">
        <v>0</v>
      </c>
      <c r="M64" s="4">
        <v>0</v>
      </c>
      <c r="N64" s="4">
        <v>0</v>
      </c>
    </row>
    <row r="65" spans="1:16" ht="31.5" customHeight="1">
      <c r="A65" s="179"/>
      <c r="B65" s="160"/>
      <c r="C65" s="156"/>
      <c r="D65" s="131" t="s">
        <v>6</v>
      </c>
      <c r="E65" s="134"/>
      <c r="F65" s="131"/>
      <c r="G65" s="131"/>
      <c r="H65" s="131"/>
      <c r="I65" s="131"/>
      <c r="J65" s="131"/>
      <c r="K65" s="4"/>
      <c r="L65" s="131"/>
      <c r="M65" s="131"/>
      <c r="N65" s="15"/>
    </row>
    <row r="66" spans="1:16" ht="31.5" customHeight="1">
      <c r="A66" s="179"/>
      <c r="B66" s="160"/>
      <c r="C66" s="156"/>
      <c r="D66" s="131" t="s">
        <v>8</v>
      </c>
      <c r="E66" s="134" t="s">
        <v>36</v>
      </c>
      <c r="F66" s="131" t="s">
        <v>161</v>
      </c>
      <c r="G66" s="131">
        <v>600</v>
      </c>
      <c r="H66" s="86">
        <f>I66+J66+K66+L66+M66+N66</f>
        <v>38.200000000000003</v>
      </c>
      <c r="I66" s="86">
        <v>38.200000000000003</v>
      </c>
      <c r="J66" s="89">
        <v>0</v>
      </c>
      <c r="K66" s="89">
        <v>0</v>
      </c>
      <c r="L66" s="89">
        <v>0</v>
      </c>
      <c r="M66" s="89">
        <v>0</v>
      </c>
      <c r="N66" s="89">
        <v>0</v>
      </c>
      <c r="O66" s="93"/>
      <c r="P66" s="91"/>
    </row>
    <row r="67" spans="1:16" ht="31.5" customHeight="1">
      <c r="A67" s="180"/>
      <c r="B67" s="167"/>
      <c r="C67" s="156"/>
      <c r="D67" s="131" t="s">
        <v>7</v>
      </c>
      <c r="E67" s="134"/>
      <c r="F67" s="131"/>
      <c r="G67" s="131"/>
      <c r="H67" s="131"/>
      <c r="I67" s="4"/>
      <c r="J67" s="131"/>
      <c r="K67" s="4"/>
      <c r="L67" s="131"/>
      <c r="M67" s="131"/>
      <c r="N67" s="15"/>
    </row>
    <row r="68" spans="1:16" ht="31.5" customHeight="1">
      <c r="A68" s="159" t="s">
        <v>189</v>
      </c>
      <c r="B68" s="166" t="s">
        <v>181</v>
      </c>
      <c r="C68" s="156"/>
      <c r="D68" s="131" t="s">
        <v>18</v>
      </c>
      <c r="E68" s="134" t="s">
        <v>36</v>
      </c>
      <c r="F68" s="131" t="s">
        <v>190</v>
      </c>
      <c r="G68" s="131"/>
      <c r="H68" s="4">
        <f>I68+J68+K68+L68+M68+N68</f>
        <v>1277.2</v>
      </c>
      <c r="I68" s="86">
        <f>I69+I70+I71+I72</f>
        <v>1277.2</v>
      </c>
      <c r="J68" s="86">
        <f t="shared" ref="J68:N68" si="26">J69+J70+J71+J72</f>
        <v>0</v>
      </c>
      <c r="K68" s="86">
        <f t="shared" si="26"/>
        <v>0</v>
      </c>
      <c r="L68" s="86">
        <f t="shared" si="26"/>
        <v>0</v>
      </c>
      <c r="M68" s="86">
        <f t="shared" si="26"/>
        <v>0</v>
      </c>
      <c r="N68" s="86">
        <f t="shared" si="26"/>
        <v>0</v>
      </c>
    </row>
    <row r="69" spans="1:16" ht="38.25" customHeight="1">
      <c r="A69" s="179"/>
      <c r="B69" s="160"/>
      <c r="C69" s="156"/>
      <c r="D69" s="67" t="s">
        <v>5</v>
      </c>
      <c r="E69" s="134" t="s">
        <v>36</v>
      </c>
      <c r="F69" s="131" t="s">
        <v>190</v>
      </c>
      <c r="G69" s="131">
        <v>600</v>
      </c>
      <c r="H69" s="4">
        <f>I69+J69+K69+L69+M69+N69</f>
        <v>1213.3</v>
      </c>
      <c r="I69" s="86">
        <v>1213.3</v>
      </c>
      <c r="J69" s="86">
        <v>0</v>
      </c>
      <c r="K69" s="4">
        <v>0</v>
      </c>
      <c r="L69" s="4">
        <v>0</v>
      </c>
      <c r="M69" s="4">
        <v>0</v>
      </c>
      <c r="N69" s="4">
        <v>0</v>
      </c>
    </row>
    <row r="70" spans="1:16" ht="31.5" customHeight="1">
      <c r="A70" s="179"/>
      <c r="B70" s="160"/>
      <c r="C70" s="156"/>
      <c r="D70" s="131" t="s">
        <v>6</v>
      </c>
      <c r="E70" s="134"/>
      <c r="F70" s="131"/>
      <c r="G70" s="131"/>
      <c r="H70" s="131"/>
      <c r="I70" s="131"/>
      <c r="J70" s="131"/>
      <c r="K70" s="4"/>
      <c r="L70" s="131"/>
      <c r="M70" s="131"/>
      <c r="N70" s="15"/>
    </row>
    <row r="71" spans="1:16" ht="31.5" customHeight="1">
      <c r="A71" s="179"/>
      <c r="B71" s="160"/>
      <c r="C71" s="156"/>
      <c r="D71" s="131" t="s">
        <v>8</v>
      </c>
      <c r="E71" s="134" t="s">
        <v>36</v>
      </c>
      <c r="F71" s="131" t="s">
        <v>190</v>
      </c>
      <c r="G71" s="131">
        <v>600</v>
      </c>
      <c r="H71" s="86">
        <f>I71+J71+K71+L71+M71+N71</f>
        <v>63.9</v>
      </c>
      <c r="I71" s="86">
        <v>63.9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</row>
    <row r="72" spans="1:16" ht="31.5" customHeight="1">
      <c r="A72" s="180"/>
      <c r="B72" s="167"/>
      <c r="C72" s="156"/>
      <c r="D72" s="131" t="s">
        <v>7</v>
      </c>
      <c r="E72" s="134"/>
      <c r="F72" s="131"/>
      <c r="G72" s="131"/>
      <c r="H72" s="131"/>
      <c r="I72" s="4"/>
      <c r="J72" s="131"/>
      <c r="K72" s="4"/>
      <c r="L72" s="131"/>
      <c r="M72" s="131"/>
      <c r="N72" s="15"/>
    </row>
    <row r="73" spans="1:16" ht="31.5" customHeight="1">
      <c r="A73" s="132"/>
      <c r="B73" s="129"/>
      <c r="C73" s="128"/>
      <c r="D73" s="131"/>
      <c r="E73" s="134"/>
      <c r="F73" s="131"/>
      <c r="G73" s="131"/>
      <c r="H73" s="131"/>
      <c r="I73" s="4"/>
      <c r="J73" s="131"/>
      <c r="K73" s="4"/>
      <c r="L73" s="131"/>
      <c r="M73" s="131"/>
      <c r="N73" s="15"/>
    </row>
    <row r="74" spans="1:16" ht="45">
      <c r="A74" s="152" t="s">
        <v>29</v>
      </c>
      <c r="B74" s="156" t="s">
        <v>30</v>
      </c>
      <c r="C74" s="156" t="s">
        <v>19</v>
      </c>
      <c r="D74" s="150" t="s">
        <v>18</v>
      </c>
      <c r="E74" s="151" t="s">
        <v>166</v>
      </c>
      <c r="F74" s="150">
        <v>1520000000</v>
      </c>
      <c r="G74" s="150"/>
      <c r="H74" s="4">
        <f>I74+J74+K74+L74+M74+N74</f>
        <v>3875804.2749999994</v>
      </c>
      <c r="I74" s="4">
        <f>I75+I76+I77+I78</f>
        <v>689301.47499999998</v>
      </c>
      <c r="J74" s="4">
        <f t="shared" ref="J74:N74" si="27">J75+J76+J77+J78</f>
        <v>610475.09999999986</v>
      </c>
      <c r="K74" s="4">
        <f t="shared" si="27"/>
        <v>632916.09999999986</v>
      </c>
      <c r="L74" s="4">
        <f t="shared" si="27"/>
        <v>642817.79999999993</v>
      </c>
      <c r="M74" s="4">
        <f t="shared" si="27"/>
        <v>646886.39999999991</v>
      </c>
      <c r="N74" s="4">
        <f t="shared" si="27"/>
        <v>653407.39999999991</v>
      </c>
    </row>
    <row r="75" spans="1:16" ht="45">
      <c r="A75" s="152"/>
      <c r="B75" s="176"/>
      <c r="C75" s="156"/>
      <c r="D75" s="131" t="s">
        <v>5</v>
      </c>
      <c r="E75" s="134" t="s">
        <v>154</v>
      </c>
      <c r="F75" s="131">
        <v>1520000000</v>
      </c>
      <c r="G75" s="131"/>
      <c r="H75" s="4">
        <f t="shared" ref="H75:H78" si="28">I75+J75+K75+L75+M75+N75</f>
        <v>2773273.1</v>
      </c>
      <c r="I75" s="4">
        <f>I93+I98+I103+I108+I113+I118+I123+I128+I133+I144+I149+I154+I155+I161+I176+I177+I183</f>
        <v>473475.89999999991</v>
      </c>
      <c r="J75" s="4">
        <f t="shared" ref="J75:N75" si="29">J93+J98+J103+J108+J113+J118+J123+J128+J133+J144+J149+J154+J161+J176</f>
        <v>435031</v>
      </c>
      <c r="K75" s="4">
        <f t="shared" si="29"/>
        <v>457471.5</v>
      </c>
      <c r="L75" s="4">
        <f t="shared" si="29"/>
        <v>465148.39999999997</v>
      </c>
      <c r="M75" s="4">
        <f t="shared" si="29"/>
        <v>468474.6</v>
      </c>
      <c r="N75" s="4">
        <f t="shared" si="29"/>
        <v>473671.7</v>
      </c>
    </row>
    <row r="76" spans="1:16" ht="30">
      <c r="A76" s="152"/>
      <c r="B76" s="176"/>
      <c r="C76" s="156"/>
      <c r="D76" s="131" t="s">
        <v>6</v>
      </c>
      <c r="E76" s="134" t="s">
        <v>37</v>
      </c>
      <c r="F76" s="131">
        <v>1520000000</v>
      </c>
      <c r="G76" s="131"/>
      <c r="H76" s="4">
        <f t="shared" si="28"/>
        <v>8179.9000000000015</v>
      </c>
      <c r="I76" s="4">
        <f>I134+I145+I150</f>
        <v>7014.4</v>
      </c>
      <c r="J76" s="4">
        <f t="shared" ref="J76:N76" si="30">J134+J145+J150</f>
        <v>233.1</v>
      </c>
      <c r="K76" s="4">
        <f t="shared" si="30"/>
        <v>233.1</v>
      </c>
      <c r="L76" s="4">
        <f t="shared" si="30"/>
        <v>233.1</v>
      </c>
      <c r="M76" s="4">
        <f t="shared" si="30"/>
        <v>233.1</v>
      </c>
      <c r="N76" s="4">
        <f t="shared" si="30"/>
        <v>233.1</v>
      </c>
    </row>
    <row r="77" spans="1:16" ht="30">
      <c r="A77" s="152"/>
      <c r="B77" s="176"/>
      <c r="C77" s="156"/>
      <c r="D77" s="133" t="s">
        <v>8</v>
      </c>
      <c r="E77" s="134" t="s">
        <v>37</v>
      </c>
      <c r="F77" s="131">
        <v>1520000000</v>
      </c>
      <c r="G77" s="131">
        <v>600</v>
      </c>
      <c r="H77" s="4">
        <f t="shared" si="28"/>
        <v>1024776.775</v>
      </c>
      <c r="I77" s="4">
        <f>I84+I85+I90+I125+I130+I135+I140+I141+I146+I151+I157+I158+I163+I168+I173+I179+I180</f>
        <v>194362.67500000002</v>
      </c>
      <c r="J77" s="4">
        <f t="shared" ref="J77:N77" si="31">J84+J85+J90+J125+J130+J135+J140+J141+J146+J151+J157+J158+J163+J168+J173+J179+J180</f>
        <v>164185.79999999999</v>
      </c>
      <c r="K77" s="4">
        <f t="shared" si="31"/>
        <v>164186.29999999999</v>
      </c>
      <c r="L77" s="4">
        <f t="shared" si="31"/>
        <v>166411.1</v>
      </c>
      <c r="M77" s="4">
        <f t="shared" si="31"/>
        <v>167153.5</v>
      </c>
      <c r="N77" s="4">
        <f t="shared" si="31"/>
        <v>168477.4</v>
      </c>
    </row>
    <row r="78" spans="1:16" ht="30">
      <c r="A78" s="152"/>
      <c r="B78" s="176"/>
      <c r="C78" s="156"/>
      <c r="D78" s="131" t="s">
        <v>7</v>
      </c>
      <c r="E78" s="134" t="s">
        <v>37</v>
      </c>
      <c r="F78" s="131">
        <v>1520000000</v>
      </c>
      <c r="G78" s="131">
        <v>900</v>
      </c>
      <c r="H78" s="4">
        <f t="shared" si="28"/>
        <v>69574.499999999985</v>
      </c>
      <c r="I78" s="4">
        <f>I86+I91</f>
        <v>14448.5</v>
      </c>
      <c r="J78" s="4">
        <f t="shared" ref="J78:N78" si="32">J86+J91</f>
        <v>11025.199999999999</v>
      </c>
      <c r="K78" s="4">
        <f t="shared" si="32"/>
        <v>11025.199999999999</v>
      </c>
      <c r="L78" s="4">
        <f t="shared" si="32"/>
        <v>11025.199999999999</v>
      </c>
      <c r="M78" s="4">
        <f t="shared" si="32"/>
        <v>11025.199999999999</v>
      </c>
      <c r="N78" s="4">
        <f t="shared" si="32"/>
        <v>11025.199999999999</v>
      </c>
    </row>
    <row r="79" spans="1:16" ht="18.75" customHeight="1">
      <c r="A79" s="182" t="s">
        <v>74</v>
      </c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4"/>
    </row>
    <row r="80" spans="1:16" ht="21.75" customHeight="1">
      <c r="A80" s="182" t="s">
        <v>75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4"/>
    </row>
    <row r="81" spans="1:14" ht="27" customHeight="1">
      <c r="A81" s="152" t="s">
        <v>31</v>
      </c>
      <c r="B81" s="156" t="s">
        <v>32</v>
      </c>
      <c r="C81" s="156"/>
      <c r="D81" s="131" t="s">
        <v>18</v>
      </c>
      <c r="E81" s="134" t="s">
        <v>37</v>
      </c>
      <c r="F81" s="131">
        <v>1520142190</v>
      </c>
      <c r="G81" s="131"/>
      <c r="H81" s="4">
        <f>I81+J81+K81+L81+M81+N81</f>
        <v>881606.19999999984</v>
      </c>
      <c r="I81" s="4">
        <f>I84+I85+I86</f>
        <v>170823.6</v>
      </c>
      <c r="J81" s="4">
        <f t="shared" ref="J81:N81" si="33">J84+J85+J86</f>
        <v>140259.5</v>
      </c>
      <c r="K81" s="4">
        <f t="shared" si="33"/>
        <v>140260</v>
      </c>
      <c r="L81" s="4">
        <f t="shared" si="33"/>
        <v>142484.79999999999</v>
      </c>
      <c r="M81" s="4">
        <f t="shared" si="33"/>
        <v>143227.19999999998</v>
      </c>
      <c r="N81" s="4">
        <f t="shared" si="33"/>
        <v>144551.09999999998</v>
      </c>
    </row>
    <row r="82" spans="1:14" ht="26.25">
      <c r="A82" s="152"/>
      <c r="B82" s="156"/>
      <c r="C82" s="175"/>
      <c r="D82" s="6" t="s">
        <v>5</v>
      </c>
      <c r="E82" s="134"/>
      <c r="F82" s="131"/>
      <c r="G82" s="131"/>
      <c r="H82" s="4"/>
      <c r="I82" s="4"/>
      <c r="J82" s="4"/>
      <c r="K82" s="4"/>
      <c r="L82" s="4"/>
      <c r="M82" s="4"/>
      <c r="N82" s="4"/>
    </row>
    <row r="83" spans="1:14" ht="30">
      <c r="A83" s="152"/>
      <c r="B83" s="156"/>
      <c r="C83" s="175"/>
      <c r="D83" s="131" t="s">
        <v>6</v>
      </c>
      <c r="E83" s="134"/>
      <c r="F83" s="131"/>
      <c r="G83" s="131"/>
      <c r="H83" s="4"/>
      <c r="I83" s="4"/>
      <c r="J83" s="4"/>
      <c r="K83" s="4"/>
      <c r="L83" s="4"/>
      <c r="M83" s="4"/>
      <c r="N83" s="4"/>
    </row>
    <row r="84" spans="1:14" ht="21" customHeight="1">
      <c r="A84" s="152"/>
      <c r="B84" s="156"/>
      <c r="C84" s="175"/>
      <c r="D84" s="164" t="s">
        <v>8</v>
      </c>
      <c r="E84" s="134" t="s">
        <v>37</v>
      </c>
      <c r="F84" s="131">
        <v>1520142190</v>
      </c>
      <c r="G84" s="131">
        <v>200</v>
      </c>
      <c r="H84" s="4">
        <f>I84+J84+K84+L84+M84+N84</f>
        <v>29450.899999999998</v>
      </c>
      <c r="I84" s="4">
        <v>0</v>
      </c>
      <c r="J84" s="4">
        <v>5889.2</v>
      </c>
      <c r="K84" s="4">
        <v>5889.7</v>
      </c>
      <c r="L84" s="4">
        <v>5889.7</v>
      </c>
      <c r="M84" s="4">
        <v>5890.5</v>
      </c>
      <c r="N84" s="4">
        <v>5891.8</v>
      </c>
    </row>
    <row r="85" spans="1:14" ht="20.25" customHeight="1">
      <c r="A85" s="152"/>
      <c r="B85" s="156"/>
      <c r="C85" s="175"/>
      <c r="D85" s="158"/>
      <c r="E85" s="134"/>
      <c r="F85" s="131"/>
      <c r="G85" s="131">
        <v>600</v>
      </c>
      <c r="H85" s="4">
        <f t="shared" ref="H85:H87" si="34">I85+J85+K85+L85+M85+N85</f>
        <v>785287.1</v>
      </c>
      <c r="I85" s="4">
        <v>157797.4</v>
      </c>
      <c r="J85" s="4">
        <v>123601.9</v>
      </c>
      <c r="K85" s="4">
        <v>123601.9</v>
      </c>
      <c r="L85" s="4">
        <v>125826.7</v>
      </c>
      <c r="M85" s="4">
        <v>126568.3</v>
      </c>
      <c r="N85" s="15">
        <v>127890.9</v>
      </c>
    </row>
    <row r="86" spans="1:14" ht="30">
      <c r="A86" s="152"/>
      <c r="B86" s="156"/>
      <c r="C86" s="175"/>
      <c r="D86" s="131" t="s">
        <v>7</v>
      </c>
      <c r="E86" s="134" t="s">
        <v>37</v>
      </c>
      <c r="F86" s="131">
        <v>1520142190</v>
      </c>
      <c r="G86" s="131">
        <v>900</v>
      </c>
      <c r="H86" s="4">
        <f t="shared" si="34"/>
        <v>66868.2</v>
      </c>
      <c r="I86" s="4">
        <v>13026.2</v>
      </c>
      <c r="J86" s="4">
        <v>10768.4</v>
      </c>
      <c r="K86" s="4">
        <v>10768.4</v>
      </c>
      <c r="L86" s="4">
        <v>10768.4</v>
      </c>
      <c r="M86" s="4">
        <v>10768.4</v>
      </c>
      <c r="N86" s="4">
        <v>10768.4</v>
      </c>
    </row>
    <row r="87" spans="1:14" ht="30">
      <c r="A87" s="152" t="s">
        <v>33</v>
      </c>
      <c r="B87" s="156" t="s">
        <v>34</v>
      </c>
      <c r="C87" s="156"/>
      <c r="D87" s="131" t="s">
        <v>18</v>
      </c>
      <c r="E87" s="134" t="s">
        <v>37</v>
      </c>
      <c r="F87" s="131">
        <v>1520242290</v>
      </c>
      <c r="G87" s="131"/>
      <c r="H87" s="4">
        <f t="shared" si="34"/>
        <v>202606.09999999998</v>
      </c>
      <c r="I87" s="4">
        <f t="shared" ref="I87:N87" si="35">I90+I91</f>
        <v>35484.600000000006</v>
      </c>
      <c r="J87" s="4">
        <f t="shared" si="35"/>
        <v>33424.300000000003</v>
      </c>
      <c r="K87" s="4">
        <f t="shared" si="35"/>
        <v>33424.300000000003</v>
      </c>
      <c r="L87" s="4">
        <f t="shared" si="35"/>
        <v>33424.300000000003</v>
      </c>
      <c r="M87" s="4">
        <f t="shared" si="35"/>
        <v>33424.300000000003</v>
      </c>
      <c r="N87" s="4">
        <f t="shared" si="35"/>
        <v>33424.300000000003</v>
      </c>
    </row>
    <row r="88" spans="1:14" ht="26.25">
      <c r="A88" s="152"/>
      <c r="B88" s="156"/>
      <c r="C88" s="156"/>
      <c r="D88" s="6" t="s">
        <v>5</v>
      </c>
      <c r="E88" s="134"/>
      <c r="F88" s="131"/>
      <c r="G88" s="131"/>
      <c r="H88" s="4"/>
      <c r="I88" s="4"/>
      <c r="J88" s="4"/>
      <c r="K88" s="4"/>
      <c r="L88" s="4"/>
      <c r="M88" s="4"/>
      <c r="N88" s="4"/>
    </row>
    <row r="89" spans="1:14" ht="30">
      <c r="A89" s="152"/>
      <c r="B89" s="156"/>
      <c r="C89" s="156"/>
      <c r="D89" s="131" t="s">
        <v>6</v>
      </c>
      <c r="E89" s="134"/>
      <c r="F89" s="131"/>
      <c r="G89" s="131"/>
      <c r="H89" s="4"/>
      <c r="I89" s="4"/>
      <c r="J89" s="4"/>
      <c r="K89" s="4"/>
      <c r="L89" s="4"/>
      <c r="M89" s="4"/>
      <c r="N89" s="4"/>
    </row>
    <row r="90" spans="1:14" ht="30">
      <c r="A90" s="152"/>
      <c r="B90" s="156"/>
      <c r="C90" s="156"/>
      <c r="D90" s="131" t="s">
        <v>8</v>
      </c>
      <c r="E90" s="134" t="s">
        <v>37</v>
      </c>
      <c r="F90" s="131">
        <v>1520242290</v>
      </c>
      <c r="G90" s="131">
        <v>600</v>
      </c>
      <c r="H90" s="4">
        <f>I90+J90+K90+L90+M90+N90</f>
        <v>199899.8</v>
      </c>
      <c r="I90" s="4">
        <v>34062.300000000003</v>
      </c>
      <c r="J90" s="4">
        <v>33167.5</v>
      </c>
      <c r="K90" s="4">
        <v>33167.5</v>
      </c>
      <c r="L90" s="4">
        <v>33167.5</v>
      </c>
      <c r="M90" s="4">
        <v>33167.5</v>
      </c>
      <c r="N90" s="4">
        <v>33167.5</v>
      </c>
    </row>
    <row r="91" spans="1:14" ht="30">
      <c r="A91" s="152"/>
      <c r="B91" s="156"/>
      <c r="C91" s="156"/>
      <c r="D91" s="131" t="s">
        <v>7</v>
      </c>
      <c r="E91" s="134" t="s">
        <v>37</v>
      </c>
      <c r="F91" s="131">
        <v>1520242290</v>
      </c>
      <c r="G91" s="131">
        <v>900</v>
      </c>
      <c r="H91" s="4">
        <f t="shared" ref="H91:H93" si="36">I91+J91+K91+L91+M91+N91</f>
        <v>2706.3</v>
      </c>
      <c r="I91" s="4">
        <v>1422.3</v>
      </c>
      <c r="J91" s="4">
        <v>256.8</v>
      </c>
      <c r="K91" s="4">
        <v>256.8</v>
      </c>
      <c r="L91" s="4">
        <v>256.8</v>
      </c>
      <c r="M91" s="4">
        <v>256.8</v>
      </c>
      <c r="N91" s="4">
        <v>256.8</v>
      </c>
    </row>
    <row r="92" spans="1:14" ht="30.75" customHeight="1">
      <c r="A92" s="152" t="s">
        <v>106</v>
      </c>
      <c r="B92" s="174" t="s">
        <v>80</v>
      </c>
      <c r="C92" s="172"/>
      <c r="D92" s="112" t="s">
        <v>18</v>
      </c>
      <c r="E92" s="120" t="s">
        <v>37</v>
      </c>
      <c r="F92" s="131">
        <v>1520373040</v>
      </c>
      <c r="G92" s="131"/>
      <c r="H92" s="4">
        <f t="shared" si="36"/>
        <v>2286445.2999999998</v>
      </c>
      <c r="I92" s="4">
        <f>I93</f>
        <v>355626.3</v>
      </c>
      <c r="J92" s="4">
        <f t="shared" ref="J92:N92" si="37">J93</f>
        <v>362498.3</v>
      </c>
      <c r="K92" s="4">
        <f t="shared" si="37"/>
        <v>383160.7</v>
      </c>
      <c r="L92" s="4">
        <f t="shared" si="37"/>
        <v>391591.7</v>
      </c>
      <c r="M92" s="4">
        <f t="shared" si="37"/>
        <v>394525.7</v>
      </c>
      <c r="N92" s="29">
        <f t="shared" si="37"/>
        <v>399042.6</v>
      </c>
    </row>
    <row r="93" spans="1:14" ht="39" customHeight="1">
      <c r="A93" s="173"/>
      <c r="B93" s="173"/>
      <c r="C93" s="172"/>
      <c r="D93" s="111" t="s">
        <v>5</v>
      </c>
      <c r="E93" s="118" t="s">
        <v>37</v>
      </c>
      <c r="F93" s="131">
        <v>1520373040</v>
      </c>
      <c r="G93" s="131">
        <v>600</v>
      </c>
      <c r="H93" s="4">
        <f t="shared" si="36"/>
        <v>2286445.2999999998</v>
      </c>
      <c r="I93" s="4">
        <v>355626.3</v>
      </c>
      <c r="J93" s="4">
        <v>362498.3</v>
      </c>
      <c r="K93" s="4">
        <v>383160.7</v>
      </c>
      <c r="L93" s="4">
        <v>391591.7</v>
      </c>
      <c r="M93" s="4">
        <v>394525.7</v>
      </c>
      <c r="N93" s="4">
        <v>399042.6</v>
      </c>
    </row>
    <row r="94" spans="1:14" ht="29.25" customHeight="1">
      <c r="A94" s="173"/>
      <c r="B94" s="173"/>
      <c r="C94" s="172"/>
      <c r="D94" s="6" t="s">
        <v>6</v>
      </c>
      <c r="E94" s="120"/>
      <c r="F94" s="131"/>
      <c r="G94" s="131"/>
      <c r="H94" s="4"/>
      <c r="I94" s="4"/>
      <c r="J94" s="4"/>
      <c r="K94" s="4"/>
      <c r="L94" s="4"/>
      <c r="M94" s="4"/>
      <c r="N94" s="4"/>
    </row>
    <row r="95" spans="1:14" ht="26.25">
      <c r="A95" s="173"/>
      <c r="B95" s="173"/>
      <c r="C95" s="172"/>
      <c r="D95" s="6" t="s">
        <v>8</v>
      </c>
      <c r="E95" s="120"/>
      <c r="F95" s="112"/>
      <c r="G95" s="112"/>
      <c r="H95" s="4"/>
      <c r="I95" s="4"/>
      <c r="J95" s="4"/>
      <c r="K95" s="4"/>
      <c r="L95" s="4"/>
      <c r="M95" s="4"/>
      <c r="N95" s="4"/>
    </row>
    <row r="96" spans="1:14" ht="26.25">
      <c r="A96" s="173"/>
      <c r="B96" s="173"/>
      <c r="C96" s="172"/>
      <c r="D96" s="6" t="s">
        <v>7</v>
      </c>
      <c r="E96" s="120"/>
      <c r="F96" s="112"/>
      <c r="G96" s="112"/>
      <c r="H96" s="4"/>
      <c r="I96" s="4"/>
      <c r="J96" s="4"/>
      <c r="K96" s="4"/>
      <c r="L96" s="4"/>
      <c r="M96" s="4"/>
      <c r="N96" s="4"/>
    </row>
    <row r="97" spans="1:14" ht="33" customHeight="1">
      <c r="A97" s="152" t="s">
        <v>35</v>
      </c>
      <c r="B97" s="174" t="s">
        <v>81</v>
      </c>
      <c r="C97" s="156"/>
      <c r="D97" s="112" t="s">
        <v>18</v>
      </c>
      <c r="E97" s="120" t="s">
        <v>37</v>
      </c>
      <c r="F97" s="131">
        <v>1520473050</v>
      </c>
      <c r="G97" s="131"/>
      <c r="H97" s="4">
        <f>I97+J97+K97+L97+M97+N97</f>
        <v>74658.2</v>
      </c>
      <c r="I97" s="4">
        <f>I98</f>
        <v>12543.6</v>
      </c>
      <c r="J97" s="4">
        <f>J98</f>
        <v>12963.8</v>
      </c>
      <c r="K97" s="4">
        <f>K98</f>
        <v>13482.3</v>
      </c>
      <c r="L97" s="4">
        <f t="shared" ref="L97:N97" si="38">L98</f>
        <v>11801.8</v>
      </c>
      <c r="M97" s="4">
        <f t="shared" si="38"/>
        <v>11871.3</v>
      </c>
      <c r="N97" s="4">
        <f t="shared" si="38"/>
        <v>11995.4</v>
      </c>
    </row>
    <row r="98" spans="1:14" ht="42" customHeight="1">
      <c r="A98" s="152"/>
      <c r="B98" s="176"/>
      <c r="C98" s="156"/>
      <c r="D98" s="6" t="s">
        <v>5</v>
      </c>
      <c r="E98" s="120" t="s">
        <v>37</v>
      </c>
      <c r="F98" s="131">
        <v>1520473050</v>
      </c>
      <c r="G98" s="131">
        <v>600</v>
      </c>
      <c r="H98" s="4">
        <f>I98+J98+K98+L98+M98+N98</f>
        <v>74658.2</v>
      </c>
      <c r="I98" s="4">
        <v>12543.6</v>
      </c>
      <c r="J98" s="4">
        <v>12963.8</v>
      </c>
      <c r="K98" s="4">
        <v>13482.3</v>
      </c>
      <c r="L98" s="4">
        <v>11801.8</v>
      </c>
      <c r="M98" s="4">
        <v>11871.3</v>
      </c>
      <c r="N98" s="4">
        <v>11995.4</v>
      </c>
    </row>
    <row r="99" spans="1:14" ht="30.75" customHeight="1">
      <c r="A99" s="152"/>
      <c r="B99" s="176"/>
      <c r="C99" s="156"/>
      <c r="D99" s="112" t="s">
        <v>6</v>
      </c>
      <c r="E99" s="120"/>
      <c r="F99" s="131"/>
      <c r="G99" s="131"/>
      <c r="H99" s="4"/>
      <c r="I99" s="4"/>
      <c r="J99" s="4"/>
      <c r="K99" s="4"/>
      <c r="L99" s="4"/>
      <c r="M99" s="4"/>
      <c r="N99" s="4"/>
    </row>
    <row r="100" spans="1:14" ht="27" customHeight="1">
      <c r="A100" s="152"/>
      <c r="B100" s="176"/>
      <c r="C100" s="156"/>
      <c r="D100" s="112" t="s">
        <v>8</v>
      </c>
      <c r="E100" s="120"/>
      <c r="F100" s="131"/>
      <c r="G100" s="131"/>
      <c r="H100" s="4"/>
      <c r="I100" s="4"/>
      <c r="J100" s="4"/>
      <c r="K100" s="4"/>
      <c r="L100" s="4"/>
      <c r="M100" s="4"/>
      <c r="N100" s="4"/>
    </row>
    <row r="101" spans="1:14" ht="30">
      <c r="A101" s="152"/>
      <c r="B101" s="176"/>
      <c r="C101" s="156"/>
      <c r="D101" s="112" t="s">
        <v>7</v>
      </c>
      <c r="E101" s="120"/>
      <c r="F101" s="131"/>
      <c r="G101" s="131"/>
      <c r="H101" s="4"/>
      <c r="I101" s="4"/>
      <c r="J101" s="4"/>
      <c r="K101" s="4"/>
      <c r="L101" s="4"/>
      <c r="M101" s="4"/>
      <c r="N101" s="4"/>
    </row>
    <row r="102" spans="1:14" ht="34.5" customHeight="1">
      <c r="A102" s="152" t="s">
        <v>38</v>
      </c>
      <c r="B102" s="174" t="s">
        <v>40</v>
      </c>
      <c r="C102" s="156"/>
      <c r="D102" s="112" t="s">
        <v>18</v>
      </c>
      <c r="E102" s="120" t="s">
        <v>37</v>
      </c>
      <c r="F102" s="131">
        <v>1520573100</v>
      </c>
      <c r="G102" s="131"/>
      <c r="H102" s="4">
        <f>I102+J102+K102+L102+M102+N102</f>
        <v>3475.3999999999996</v>
      </c>
      <c r="I102" s="4">
        <f>I103</f>
        <v>561.6</v>
      </c>
      <c r="J102" s="4">
        <f>J103</f>
        <v>576</v>
      </c>
      <c r="K102" s="4">
        <f>K103</f>
        <v>576</v>
      </c>
      <c r="L102" s="4">
        <f t="shared" ref="L102:N102" si="39">L103</f>
        <v>576</v>
      </c>
      <c r="M102" s="4">
        <f t="shared" si="39"/>
        <v>589.79999999999995</v>
      </c>
      <c r="N102" s="4">
        <f t="shared" si="39"/>
        <v>596</v>
      </c>
    </row>
    <row r="103" spans="1:14" ht="44.25" customHeight="1">
      <c r="A103" s="152"/>
      <c r="B103" s="174"/>
      <c r="C103" s="156"/>
      <c r="D103" s="6" t="s">
        <v>5</v>
      </c>
      <c r="E103" s="120" t="s">
        <v>37</v>
      </c>
      <c r="F103" s="131">
        <v>1520573100</v>
      </c>
      <c r="G103" s="131">
        <v>300</v>
      </c>
      <c r="H103" s="4">
        <f>I103+J103+K103+L103+M103+N103</f>
        <v>3475.3999999999996</v>
      </c>
      <c r="I103" s="4">
        <v>561.6</v>
      </c>
      <c r="J103" s="4">
        <v>576</v>
      </c>
      <c r="K103" s="4">
        <v>576</v>
      </c>
      <c r="L103" s="4">
        <v>576</v>
      </c>
      <c r="M103" s="4">
        <v>589.79999999999995</v>
      </c>
      <c r="N103" s="4">
        <v>596</v>
      </c>
    </row>
    <row r="104" spans="1:14" ht="27" customHeight="1">
      <c r="A104" s="152"/>
      <c r="B104" s="174"/>
      <c r="C104" s="156"/>
      <c r="D104" s="112" t="s">
        <v>6</v>
      </c>
      <c r="E104" s="120"/>
      <c r="F104" s="112"/>
      <c r="G104" s="112"/>
      <c r="H104" s="4"/>
      <c r="I104" s="4"/>
      <c r="J104" s="4"/>
      <c r="K104" s="4"/>
      <c r="L104" s="4"/>
      <c r="M104" s="4"/>
      <c r="N104" s="4"/>
    </row>
    <row r="105" spans="1:14" ht="27.75" customHeight="1">
      <c r="A105" s="152"/>
      <c r="B105" s="174"/>
      <c r="C105" s="156"/>
      <c r="D105" s="112" t="s">
        <v>8</v>
      </c>
      <c r="E105" s="120"/>
      <c r="F105" s="112"/>
      <c r="G105" s="112"/>
      <c r="H105" s="4"/>
      <c r="I105" s="4"/>
      <c r="J105" s="4"/>
      <c r="K105" s="4"/>
      <c r="L105" s="4"/>
      <c r="M105" s="4"/>
      <c r="N105" s="4"/>
    </row>
    <row r="106" spans="1:14" ht="27.75" customHeight="1">
      <c r="A106" s="152"/>
      <c r="B106" s="174"/>
      <c r="C106" s="156"/>
      <c r="D106" s="112" t="s">
        <v>7</v>
      </c>
      <c r="E106" s="120"/>
      <c r="F106" s="112"/>
      <c r="G106" s="112"/>
      <c r="H106" s="4"/>
      <c r="I106" s="4"/>
      <c r="J106" s="4"/>
      <c r="K106" s="4"/>
      <c r="L106" s="4"/>
      <c r="M106" s="4"/>
      <c r="N106" s="4"/>
    </row>
    <row r="107" spans="1:14" ht="32.25" customHeight="1">
      <c r="A107" s="152" t="s">
        <v>39</v>
      </c>
      <c r="B107" s="174" t="s">
        <v>42</v>
      </c>
      <c r="C107" s="156"/>
      <c r="D107" s="112" t="s">
        <v>18</v>
      </c>
      <c r="E107" s="120" t="s">
        <v>69</v>
      </c>
      <c r="F107" s="131">
        <v>1520673160</v>
      </c>
      <c r="G107" s="131"/>
      <c r="H107" s="4">
        <f>I107+J107+K107+L107+M107+N107</f>
        <v>46634.799999999996</v>
      </c>
      <c r="I107" s="4">
        <f t="shared" ref="I107:N107" si="40">I108</f>
        <v>7674.5</v>
      </c>
      <c r="J107" s="4">
        <f t="shared" si="40"/>
        <v>7674.5</v>
      </c>
      <c r="K107" s="4">
        <f t="shared" si="40"/>
        <v>7674.5</v>
      </c>
      <c r="L107" s="4">
        <f t="shared" si="40"/>
        <v>7812.6</v>
      </c>
      <c r="M107" s="4">
        <f t="shared" si="40"/>
        <v>7858.7</v>
      </c>
      <c r="N107" s="4">
        <f t="shared" si="40"/>
        <v>7940</v>
      </c>
    </row>
    <row r="108" spans="1:14" ht="42.75" customHeight="1">
      <c r="A108" s="152"/>
      <c r="B108" s="174"/>
      <c r="C108" s="156"/>
      <c r="D108" s="6" t="s">
        <v>5</v>
      </c>
      <c r="E108" s="120" t="s">
        <v>69</v>
      </c>
      <c r="F108" s="131">
        <v>1520673160</v>
      </c>
      <c r="G108" s="131">
        <v>600</v>
      </c>
      <c r="H108" s="4">
        <f>I108+J108+K108+L108+M108+N108</f>
        <v>46634.799999999996</v>
      </c>
      <c r="I108" s="4">
        <v>7674.5</v>
      </c>
      <c r="J108" s="4">
        <v>7674.5</v>
      </c>
      <c r="K108" s="4">
        <v>7674.5</v>
      </c>
      <c r="L108" s="4">
        <v>7812.6</v>
      </c>
      <c r="M108" s="4">
        <v>7858.7</v>
      </c>
      <c r="N108" s="4">
        <v>7940</v>
      </c>
    </row>
    <row r="109" spans="1:14" ht="29.25" customHeight="1">
      <c r="A109" s="152"/>
      <c r="B109" s="174"/>
      <c r="C109" s="156"/>
      <c r="D109" s="112" t="s">
        <v>6</v>
      </c>
      <c r="E109" s="120"/>
      <c r="F109" s="112"/>
      <c r="G109" s="112"/>
      <c r="H109" s="4"/>
      <c r="I109" s="4"/>
      <c r="J109" s="4"/>
      <c r="K109" s="4"/>
      <c r="L109" s="4"/>
      <c r="M109" s="4"/>
      <c r="N109" s="4"/>
    </row>
    <row r="110" spans="1:14" ht="30">
      <c r="A110" s="152"/>
      <c r="B110" s="174"/>
      <c r="C110" s="156"/>
      <c r="D110" s="112" t="s">
        <v>8</v>
      </c>
      <c r="E110" s="120"/>
      <c r="F110" s="112"/>
      <c r="G110" s="112"/>
      <c r="H110" s="4"/>
      <c r="I110" s="4"/>
      <c r="J110" s="4"/>
      <c r="K110" s="4"/>
      <c r="L110" s="4"/>
      <c r="M110" s="4"/>
      <c r="N110" s="4"/>
    </row>
    <row r="111" spans="1:14" ht="30">
      <c r="A111" s="152"/>
      <c r="B111" s="174"/>
      <c r="C111" s="156"/>
      <c r="D111" s="112" t="s">
        <v>7</v>
      </c>
      <c r="E111" s="120"/>
      <c r="F111" s="112"/>
      <c r="G111" s="112"/>
      <c r="H111" s="4"/>
      <c r="I111" s="4"/>
      <c r="J111" s="4"/>
      <c r="K111" s="4"/>
      <c r="L111" s="4"/>
      <c r="M111" s="4"/>
      <c r="N111" s="4"/>
    </row>
    <row r="112" spans="1:14" ht="29.25" customHeight="1">
      <c r="A112" s="152" t="s">
        <v>41</v>
      </c>
      <c r="B112" s="174" t="s">
        <v>44</v>
      </c>
      <c r="C112" s="156"/>
      <c r="D112" s="112" t="s">
        <v>18</v>
      </c>
      <c r="E112" s="120" t="s">
        <v>69</v>
      </c>
      <c r="F112" s="131">
        <v>1520773170</v>
      </c>
      <c r="G112" s="131"/>
      <c r="H112" s="4">
        <f>I112+J112+K112+L112+M112+N112</f>
        <v>17136.2</v>
      </c>
      <c r="I112" s="4">
        <f t="shared" ref="I112:N112" si="41">I113</f>
        <v>1716.8</v>
      </c>
      <c r="J112" s="4">
        <f t="shared" si="41"/>
        <v>2949.7</v>
      </c>
      <c r="K112" s="4">
        <f t="shared" si="41"/>
        <v>3058.8</v>
      </c>
      <c r="L112" s="4">
        <f t="shared" si="41"/>
        <v>3113.8</v>
      </c>
      <c r="M112" s="4">
        <f t="shared" si="41"/>
        <v>3132.2</v>
      </c>
      <c r="N112" s="4">
        <f t="shared" si="41"/>
        <v>3164.9</v>
      </c>
    </row>
    <row r="113" spans="1:14" ht="40.5" customHeight="1">
      <c r="A113" s="152"/>
      <c r="B113" s="174"/>
      <c r="C113" s="156"/>
      <c r="D113" s="6" t="s">
        <v>5</v>
      </c>
      <c r="E113" s="120" t="s">
        <v>69</v>
      </c>
      <c r="F113" s="131">
        <v>1520773170</v>
      </c>
      <c r="G113" s="131">
        <v>600</v>
      </c>
      <c r="H113" s="4">
        <f>I113+J113+K113+L113+M113+N113</f>
        <v>17136.2</v>
      </c>
      <c r="I113" s="4">
        <v>1716.8</v>
      </c>
      <c r="J113" s="4">
        <v>2949.7</v>
      </c>
      <c r="K113" s="4">
        <v>3058.8</v>
      </c>
      <c r="L113" s="4">
        <v>3113.8</v>
      </c>
      <c r="M113" s="4">
        <v>3132.2</v>
      </c>
      <c r="N113" s="4">
        <v>3164.9</v>
      </c>
    </row>
    <row r="114" spans="1:14" ht="27.75" customHeight="1">
      <c r="A114" s="152"/>
      <c r="B114" s="174"/>
      <c r="C114" s="156"/>
      <c r="D114" s="112" t="s">
        <v>6</v>
      </c>
      <c r="E114" s="120"/>
      <c r="F114" s="112"/>
      <c r="G114" s="112"/>
      <c r="H114" s="4"/>
      <c r="I114" s="4"/>
      <c r="J114" s="4"/>
      <c r="K114" s="4"/>
      <c r="L114" s="4"/>
      <c r="M114" s="4"/>
      <c r="N114" s="4"/>
    </row>
    <row r="115" spans="1:14" ht="28.5" customHeight="1">
      <c r="A115" s="152"/>
      <c r="B115" s="174"/>
      <c r="C115" s="156"/>
      <c r="D115" s="112" t="s">
        <v>8</v>
      </c>
      <c r="E115" s="120"/>
      <c r="F115" s="112"/>
      <c r="G115" s="112"/>
      <c r="H115" s="4"/>
      <c r="I115" s="4"/>
      <c r="J115" s="4"/>
      <c r="K115" s="4"/>
      <c r="L115" s="4"/>
      <c r="M115" s="4"/>
      <c r="N115" s="4"/>
    </row>
    <row r="116" spans="1:14" ht="30.75" customHeight="1">
      <c r="A116" s="152"/>
      <c r="B116" s="174"/>
      <c r="C116" s="156"/>
      <c r="D116" s="112" t="s">
        <v>7</v>
      </c>
      <c r="E116" s="120"/>
      <c r="F116" s="112"/>
      <c r="G116" s="112"/>
      <c r="H116" s="4"/>
      <c r="I116" s="4"/>
      <c r="J116" s="4"/>
      <c r="K116" s="4"/>
      <c r="L116" s="4"/>
      <c r="M116" s="4"/>
      <c r="N116" s="4"/>
    </row>
    <row r="117" spans="1:14" ht="70.5" customHeight="1">
      <c r="A117" s="152" t="s">
        <v>43</v>
      </c>
      <c r="B117" s="188" t="s">
        <v>157</v>
      </c>
      <c r="C117" s="156"/>
      <c r="D117" s="112" t="s">
        <v>18</v>
      </c>
      <c r="E117" s="120" t="s">
        <v>37</v>
      </c>
      <c r="F117" s="131">
        <v>1520873310</v>
      </c>
      <c r="G117" s="131"/>
      <c r="H117" s="4">
        <f>I117+J117+K117+L117+M117+N117</f>
        <v>243799.19999999998</v>
      </c>
      <c r="I117" s="4">
        <f>I118</f>
        <v>38128.1</v>
      </c>
      <c r="J117" s="4">
        <f>J118</f>
        <v>39588.9</v>
      </c>
      <c r="K117" s="4">
        <f>K118</f>
        <v>40739.4</v>
      </c>
      <c r="L117" s="4">
        <f t="shared" ref="L117:N117" si="42">L118</f>
        <v>41472.699999999997</v>
      </c>
      <c r="M117" s="4">
        <f t="shared" si="42"/>
        <v>41717.1</v>
      </c>
      <c r="N117" s="4">
        <f t="shared" si="42"/>
        <v>42153</v>
      </c>
    </row>
    <row r="118" spans="1:14" ht="42" customHeight="1">
      <c r="A118" s="152"/>
      <c r="B118" s="188"/>
      <c r="C118" s="156"/>
      <c r="D118" s="6" t="s">
        <v>5</v>
      </c>
      <c r="E118" s="120" t="s">
        <v>37</v>
      </c>
      <c r="F118" s="131">
        <v>1520873310</v>
      </c>
      <c r="G118" s="131">
        <v>600</v>
      </c>
      <c r="H118" s="4">
        <f>I118+J118+K118+L118+M118+N118</f>
        <v>243799.19999999998</v>
      </c>
      <c r="I118" s="4">
        <v>38128.1</v>
      </c>
      <c r="J118" s="4">
        <v>39588.9</v>
      </c>
      <c r="K118" s="4">
        <v>40739.4</v>
      </c>
      <c r="L118" s="4">
        <v>41472.699999999997</v>
      </c>
      <c r="M118" s="4">
        <v>41717.1</v>
      </c>
      <c r="N118" s="4">
        <v>42153</v>
      </c>
    </row>
    <row r="119" spans="1:14" ht="33.75" customHeight="1">
      <c r="A119" s="152"/>
      <c r="B119" s="189"/>
      <c r="C119" s="156"/>
      <c r="D119" s="6" t="s">
        <v>6</v>
      </c>
      <c r="E119" s="120"/>
      <c r="F119" s="112"/>
      <c r="G119" s="112"/>
      <c r="H119" s="4"/>
      <c r="I119" s="4"/>
      <c r="J119" s="4"/>
      <c r="K119" s="4"/>
      <c r="L119" s="4"/>
      <c r="M119" s="4"/>
      <c r="N119" s="4"/>
    </row>
    <row r="120" spans="1:14" ht="32.25" customHeight="1">
      <c r="A120" s="152"/>
      <c r="B120" s="189"/>
      <c r="C120" s="156"/>
      <c r="D120" s="6" t="s">
        <v>8</v>
      </c>
      <c r="E120" s="120"/>
      <c r="F120" s="112"/>
      <c r="G120" s="112"/>
      <c r="H120" s="4"/>
      <c r="I120" s="4"/>
      <c r="J120" s="4"/>
      <c r="K120" s="4"/>
      <c r="L120" s="4"/>
      <c r="M120" s="4"/>
      <c r="N120" s="4"/>
    </row>
    <row r="121" spans="1:14" ht="28.5" customHeight="1">
      <c r="A121" s="152"/>
      <c r="B121" s="189"/>
      <c r="C121" s="156"/>
      <c r="D121" s="6" t="s">
        <v>7</v>
      </c>
      <c r="E121" s="120"/>
      <c r="F121" s="112"/>
      <c r="G121" s="112"/>
      <c r="H121" s="4"/>
      <c r="I121" s="4"/>
      <c r="J121" s="4"/>
      <c r="K121" s="4"/>
      <c r="L121" s="4"/>
      <c r="M121" s="4"/>
      <c r="N121" s="4"/>
    </row>
    <row r="122" spans="1:14" ht="32.25" customHeight="1">
      <c r="A122" s="152" t="s">
        <v>45</v>
      </c>
      <c r="B122" s="153" t="s">
        <v>204</v>
      </c>
      <c r="C122" s="156"/>
      <c r="D122" s="112" t="s">
        <v>18</v>
      </c>
      <c r="E122" s="120" t="s">
        <v>37</v>
      </c>
      <c r="F122" s="88" t="s">
        <v>164</v>
      </c>
      <c r="G122" s="131"/>
      <c r="H122" s="4">
        <f>I122+J122+K122+L122+M122+N122</f>
        <v>41666.699999999997</v>
      </c>
      <c r="I122" s="4">
        <f>I123+I125</f>
        <v>41666.699999999997</v>
      </c>
      <c r="J122" s="4">
        <f t="shared" ref="J122:N122" si="43">J123</f>
        <v>0</v>
      </c>
      <c r="K122" s="4">
        <f t="shared" si="43"/>
        <v>0</v>
      </c>
      <c r="L122" s="4">
        <f t="shared" si="43"/>
        <v>0</v>
      </c>
      <c r="M122" s="4">
        <f t="shared" si="43"/>
        <v>0</v>
      </c>
      <c r="N122" s="4">
        <f t="shared" si="43"/>
        <v>0</v>
      </c>
    </row>
    <row r="123" spans="1:14" ht="42" customHeight="1">
      <c r="A123" s="152"/>
      <c r="B123" s="154"/>
      <c r="C123" s="156"/>
      <c r="D123" s="6" t="s">
        <v>5</v>
      </c>
      <c r="E123" s="120" t="s">
        <v>37</v>
      </c>
      <c r="F123" s="88" t="s">
        <v>164</v>
      </c>
      <c r="G123" s="131">
        <v>600</v>
      </c>
      <c r="H123" s="4">
        <f>I123+J123+K123+L123+M123+N123</f>
        <v>41250</v>
      </c>
      <c r="I123" s="4">
        <v>41250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</row>
    <row r="124" spans="1:14" ht="32.25" customHeight="1">
      <c r="A124" s="152"/>
      <c r="B124" s="154"/>
      <c r="C124" s="156"/>
      <c r="D124" s="112" t="s">
        <v>6</v>
      </c>
      <c r="E124" s="120"/>
      <c r="F124" s="131"/>
      <c r="G124" s="131"/>
      <c r="H124" s="4"/>
      <c r="I124" s="4"/>
      <c r="J124" s="4"/>
      <c r="K124" s="4"/>
      <c r="L124" s="4"/>
      <c r="M124" s="4"/>
      <c r="N124" s="4"/>
    </row>
    <row r="125" spans="1:14" ht="32.25" customHeight="1">
      <c r="A125" s="152"/>
      <c r="B125" s="154"/>
      <c r="C125" s="156"/>
      <c r="D125" s="112" t="s">
        <v>8</v>
      </c>
      <c r="E125" s="120" t="s">
        <v>37</v>
      </c>
      <c r="F125" s="88" t="s">
        <v>164</v>
      </c>
      <c r="G125" s="131">
        <v>600</v>
      </c>
      <c r="H125" s="4">
        <f>I125+J125+K125+L125+M125+N125</f>
        <v>416.7</v>
      </c>
      <c r="I125" s="4">
        <v>416.7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</row>
    <row r="126" spans="1:14" ht="32.25" customHeight="1">
      <c r="A126" s="152"/>
      <c r="B126" s="155"/>
      <c r="C126" s="156"/>
      <c r="D126" s="112" t="s">
        <v>7</v>
      </c>
      <c r="E126" s="120"/>
      <c r="F126" s="131"/>
      <c r="G126" s="131"/>
      <c r="H126" s="4"/>
      <c r="I126" s="4"/>
      <c r="J126" s="4"/>
      <c r="K126" s="4"/>
      <c r="L126" s="4"/>
      <c r="M126" s="4"/>
      <c r="N126" s="4"/>
    </row>
    <row r="127" spans="1:14" ht="30" customHeight="1">
      <c r="A127" s="152" t="s">
        <v>112</v>
      </c>
      <c r="B127" s="153" t="s">
        <v>148</v>
      </c>
      <c r="C127" s="156"/>
      <c r="D127" s="112" t="s">
        <v>18</v>
      </c>
      <c r="E127" s="120" t="s">
        <v>37</v>
      </c>
      <c r="F127" s="131" t="s">
        <v>149</v>
      </c>
      <c r="G127" s="131"/>
      <c r="H127" s="4">
        <f>I127+J127+K127+L127+M127+N127</f>
        <v>59174.8</v>
      </c>
      <c r="I127" s="4">
        <f>I128+I130</f>
        <v>10574.8</v>
      </c>
      <c r="J127" s="4">
        <f t="shared" ref="J127:N127" si="44">J128+J130</f>
        <v>9720</v>
      </c>
      <c r="K127" s="4">
        <f t="shared" si="44"/>
        <v>9720</v>
      </c>
      <c r="L127" s="4">
        <f t="shared" si="44"/>
        <v>9720</v>
      </c>
      <c r="M127" s="4">
        <f t="shared" si="44"/>
        <v>9720</v>
      </c>
      <c r="N127" s="4">
        <f t="shared" si="44"/>
        <v>9720</v>
      </c>
    </row>
    <row r="128" spans="1:14" ht="43.5" customHeight="1">
      <c r="A128" s="152"/>
      <c r="B128" s="160"/>
      <c r="C128" s="156"/>
      <c r="D128" s="6" t="s">
        <v>5</v>
      </c>
      <c r="E128" s="120" t="s">
        <v>37</v>
      </c>
      <c r="F128" s="131" t="s">
        <v>149</v>
      </c>
      <c r="G128" s="131">
        <v>600</v>
      </c>
      <c r="H128" s="4">
        <f>I128+J128+K128+L128+M128+N128</f>
        <v>53442.9</v>
      </c>
      <c r="I128" s="4">
        <v>9702.9</v>
      </c>
      <c r="J128" s="4">
        <v>8748</v>
      </c>
      <c r="K128" s="4">
        <v>8748</v>
      </c>
      <c r="L128" s="4">
        <v>8748</v>
      </c>
      <c r="M128" s="4">
        <v>8748</v>
      </c>
      <c r="N128" s="15">
        <v>8748</v>
      </c>
    </row>
    <row r="129" spans="1:16" ht="29.25" customHeight="1">
      <c r="A129" s="152"/>
      <c r="B129" s="160"/>
      <c r="C129" s="156"/>
      <c r="D129" s="112" t="s">
        <v>6</v>
      </c>
      <c r="E129" s="120"/>
      <c r="F129" s="112"/>
      <c r="G129" s="112"/>
      <c r="H129" s="4"/>
      <c r="I129" s="4"/>
      <c r="J129" s="4"/>
      <c r="K129" s="4"/>
      <c r="L129" s="4"/>
      <c r="M129" s="4"/>
      <c r="N129" s="15"/>
    </row>
    <row r="130" spans="1:16" ht="31.5" customHeight="1">
      <c r="A130" s="152"/>
      <c r="B130" s="160"/>
      <c r="C130" s="156"/>
      <c r="D130" s="112" t="s">
        <v>8</v>
      </c>
      <c r="E130" s="120" t="s">
        <v>37</v>
      </c>
      <c r="F130" s="112" t="s">
        <v>149</v>
      </c>
      <c r="G130" s="112">
        <v>600</v>
      </c>
      <c r="H130" s="4">
        <f>I130+J130+K130+L130+M130+N130</f>
        <v>5731.9</v>
      </c>
      <c r="I130" s="4">
        <v>871.9</v>
      </c>
      <c r="J130" s="4">
        <v>972</v>
      </c>
      <c r="K130" s="4">
        <v>972</v>
      </c>
      <c r="L130" s="4">
        <v>972</v>
      </c>
      <c r="M130" s="4">
        <v>972</v>
      </c>
      <c r="N130" s="15">
        <v>972</v>
      </c>
    </row>
    <row r="131" spans="1:16" ht="28.5" customHeight="1">
      <c r="A131" s="152"/>
      <c r="B131" s="167"/>
      <c r="C131" s="156"/>
      <c r="D131" s="6" t="s">
        <v>7</v>
      </c>
      <c r="E131" s="120"/>
      <c r="F131" s="112"/>
      <c r="G131" s="112"/>
      <c r="H131" s="4"/>
      <c r="I131" s="4"/>
      <c r="J131" s="4"/>
      <c r="K131" s="4"/>
      <c r="L131" s="4"/>
      <c r="M131" s="4"/>
      <c r="N131" s="15"/>
    </row>
    <row r="132" spans="1:16" ht="32.25" customHeight="1">
      <c r="A132" s="152" t="s">
        <v>110</v>
      </c>
      <c r="B132" s="153" t="s">
        <v>203</v>
      </c>
      <c r="C132" s="156"/>
      <c r="D132" s="112" t="s">
        <v>18</v>
      </c>
      <c r="E132" s="120" t="s">
        <v>37</v>
      </c>
      <c r="F132" s="131" t="s">
        <v>165</v>
      </c>
      <c r="G132" s="131"/>
      <c r="H132" s="4">
        <f>I132+J132+K132+L132+M132+N132</f>
        <v>1926.2999999999997</v>
      </c>
      <c r="I132" s="4">
        <f>I133+I134+I135</f>
        <v>325.8</v>
      </c>
      <c r="J132" s="4">
        <f t="shared" ref="J132:N132" si="45">J133+J134+J135</f>
        <v>320.09999999999997</v>
      </c>
      <c r="K132" s="4">
        <f t="shared" si="45"/>
        <v>320.09999999999997</v>
      </c>
      <c r="L132" s="4">
        <f t="shared" si="45"/>
        <v>320.09999999999997</v>
      </c>
      <c r="M132" s="4">
        <f t="shared" si="45"/>
        <v>320.09999999999997</v>
      </c>
      <c r="N132" s="4">
        <f t="shared" si="45"/>
        <v>320.09999999999997</v>
      </c>
    </row>
    <row r="133" spans="1:16" ht="39" customHeight="1">
      <c r="A133" s="152"/>
      <c r="B133" s="154"/>
      <c r="C133" s="156"/>
      <c r="D133" s="6" t="s">
        <v>5</v>
      </c>
      <c r="E133" s="120" t="s">
        <v>37</v>
      </c>
      <c r="F133" s="131" t="s">
        <v>165</v>
      </c>
      <c r="G133" s="131">
        <v>600</v>
      </c>
      <c r="H133" s="4">
        <f>I133+J133+K133+L133+M133+N133</f>
        <v>196.10000000000002</v>
      </c>
      <c r="I133" s="4">
        <v>37.1</v>
      </c>
      <c r="J133" s="4">
        <v>31.8</v>
      </c>
      <c r="K133" s="4">
        <v>31.8</v>
      </c>
      <c r="L133" s="4">
        <v>31.8</v>
      </c>
      <c r="M133" s="4">
        <v>31.8</v>
      </c>
      <c r="N133" s="4">
        <v>31.8</v>
      </c>
      <c r="O133" s="90"/>
      <c r="P133" s="91"/>
    </row>
    <row r="134" spans="1:16" ht="32.25" customHeight="1">
      <c r="A134" s="152"/>
      <c r="B134" s="154"/>
      <c r="C134" s="156"/>
      <c r="D134" s="112" t="s">
        <v>6</v>
      </c>
      <c r="E134" s="120" t="s">
        <v>37</v>
      </c>
      <c r="F134" s="131" t="s">
        <v>165</v>
      </c>
      <c r="G134" s="131">
        <v>600</v>
      </c>
      <c r="H134" s="4">
        <f>I134+J134+K134+L134+M134+N134</f>
        <v>1437.8999999999999</v>
      </c>
      <c r="I134" s="4">
        <v>272.39999999999998</v>
      </c>
      <c r="J134" s="4">
        <v>233.1</v>
      </c>
      <c r="K134" s="4">
        <v>233.1</v>
      </c>
      <c r="L134" s="4">
        <v>233.1</v>
      </c>
      <c r="M134" s="4">
        <v>233.1</v>
      </c>
      <c r="N134" s="4">
        <v>233.1</v>
      </c>
      <c r="O134" s="90"/>
      <c r="P134" s="91"/>
    </row>
    <row r="135" spans="1:16" ht="28.5" customHeight="1">
      <c r="A135" s="152"/>
      <c r="B135" s="154"/>
      <c r="C135" s="156"/>
      <c r="D135" s="6" t="s">
        <v>8</v>
      </c>
      <c r="E135" s="120" t="s">
        <v>37</v>
      </c>
      <c r="F135" s="131" t="s">
        <v>165</v>
      </c>
      <c r="G135" s="131">
        <v>600</v>
      </c>
      <c r="H135" s="4">
        <f>I135+J135+K135+L135+M135+N135</f>
        <v>292.3</v>
      </c>
      <c r="I135" s="4">
        <v>16.3</v>
      </c>
      <c r="J135" s="4">
        <v>55.2</v>
      </c>
      <c r="K135" s="4">
        <v>55.2</v>
      </c>
      <c r="L135" s="4">
        <v>55.2</v>
      </c>
      <c r="M135" s="4">
        <v>55.2</v>
      </c>
      <c r="N135" s="4">
        <v>55.2</v>
      </c>
    </row>
    <row r="136" spans="1:16" ht="27.75" customHeight="1">
      <c r="A136" s="152"/>
      <c r="B136" s="155"/>
      <c r="C136" s="156"/>
      <c r="D136" s="6" t="s">
        <v>7</v>
      </c>
      <c r="E136" s="120"/>
      <c r="F136" s="112"/>
      <c r="G136" s="112"/>
      <c r="H136" s="4"/>
      <c r="I136" s="4"/>
      <c r="J136" s="4"/>
      <c r="K136" s="4"/>
      <c r="L136" s="4"/>
      <c r="M136" s="4"/>
      <c r="N136" s="15"/>
    </row>
    <row r="137" spans="1:16" ht="27" customHeight="1">
      <c r="A137" s="152" t="s">
        <v>114</v>
      </c>
      <c r="B137" s="156" t="s">
        <v>51</v>
      </c>
      <c r="C137" s="156"/>
      <c r="D137" s="112" t="s">
        <v>18</v>
      </c>
      <c r="E137" s="120" t="s">
        <v>68</v>
      </c>
      <c r="F137" s="131">
        <v>1521343690</v>
      </c>
      <c r="G137" s="131"/>
      <c r="H137" s="4">
        <f>I137+J137+K137+L137+M137+N137</f>
        <v>2914.4749999999999</v>
      </c>
      <c r="I137" s="4">
        <f>I141+I140</f>
        <v>414.47500000000002</v>
      </c>
      <c r="J137" s="4">
        <f t="shared" ref="J137:N137" si="46">J141</f>
        <v>500</v>
      </c>
      <c r="K137" s="4">
        <f t="shared" si="46"/>
        <v>500</v>
      </c>
      <c r="L137" s="4">
        <f t="shared" si="46"/>
        <v>500</v>
      </c>
      <c r="M137" s="4">
        <f t="shared" si="46"/>
        <v>500</v>
      </c>
      <c r="N137" s="4">
        <f t="shared" si="46"/>
        <v>500</v>
      </c>
    </row>
    <row r="138" spans="1:16" ht="39" customHeight="1">
      <c r="A138" s="152"/>
      <c r="B138" s="156"/>
      <c r="C138" s="156"/>
      <c r="D138" s="6" t="s">
        <v>5</v>
      </c>
      <c r="E138" s="120"/>
      <c r="F138" s="131"/>
      <c r="G138" s="131"/>
      <c r="H138" s="4"/>
      <c r="I138" s="4"/>
      <c r="J138" s="4"/>
      <c r="K138" s="4"/>
      <c r="L138" s="4"/>
      <c r="M138" s="4"/>
      <c r="N138" s="4"/>
    </row>
    <row r="139" spans="1:16" ht="32.25" customHeight="1">
      <c r="A139" s="152"/>
      <c r="B139" s="156"/>
      <c r="C139" s="156"/>
      <c r="D139" s="112" t="s">
        <v>6</v>
      </c>
      <c r="E139" s="120"/>
      <c r="F139" s="131"/>
      <c r="G139" s="131"/>
      <c r="H139" s="4"/>
      <c r="I139" s="4"/>
      <c r="J139" s="4"/>
      <c r="K139" s="4"/>
      <c r="L139" s="4"/>
      <c r="M139" s="4"/>
      <c r="N139" s="4"/>
    </row>
    <row r="140" spans="1:16" ht="27.75" customHeight="1">
      <c r="A140" s="152"/>
      <c r="B140" s="156"/>
      <c r="C140" s="156"/>
      <c r="D140" s="164" t="s">
        <v>8</v>
      </c>
      <c r="E140" s="120" t="s">
        <v>68</v>
      </c>
      <c r="F140" s="131">
        <v>1521343690</v>
      </c>
      <c r="G140" s="131">
        <v>600</v>
      </c>
      <c r="H140" s="4">
        <f>I140+J140+K140+L140+M140+N140</f>
        <v>150.5</v>
      </c>
      <c r="I140" s="4">
        <v>150.5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</row>
    <row r="141" spans="1:16" ht="25.5" customHeight="1">
      <c r="A141" s="152"/>
      <c r="B141" s="156"/>
      <c r="C141" s="156"/>
      <c r="D141" s="187"/>
      <c r="E141" s="120" t="s">
        <v>68</v>
      </c>
      <c r="F141" s="131">
        <v>1521343690</v>
      </c>
      <c r="G141" s="131">
        <v>200</v>
      </c>
      <c r="H141" s="4">
        <f>I141+J141+K141+L141+M141+N141</f>
        <v>2763.9749999999999</v>
      </c>
      <c r="I141" s="4">
        <v>263.97500000000002</v>
      </c>
      <c r="J141" s="4">
        <v>500</v>
      </c>
      <c r="K141" s="4">
        <v>500</v>
      </c>
      <c r="L141" s="4">
        <v>500</v>
      </c>
      <c r="M141" s="4">
        <v>500</v>
      </c>
      <c r="N141" s="4">
        <v>500</v>
      </c>
    </row>
    <row r="142" spans="1:16" ht="27.75" customHeight="1">
      <c r="A142" s="152"/>
      <c r="B142" s="156"/>
      <c r="C142" s="156"/>
      <c r="D142" s="112" t="s">
        <v>7</v>
      </c>
      <c r="E142" s="120"/>
      <c r="F142" s="131"/>
      <c r="G142" s="131"/>
      <c r="H142" s="4"/>
      <c r="I142" s="4"/>
      <c r="J142" s="4"/>
      <c r="K142" s="4"/>
      <c r="L142" s="4"/>
      <c r="M142" s="4"/>
      <c r="N142" s="4"/>
    </row>
    <row r="143" spans="1:16" ht="27.75" customHeight="1">
      <c r="A143" s="152" t="s">
        <v>116</v>
      </c>
      <c r="B143" s="153" t="s">
        <v>205</v>
      </c>
      <c r="C143" s="156"/>
      <c r="D143" s="112" t="s">
        <v>18</v>
      </c>
      <c r="E143" s="120" t="s">
        <v>37</v>
      </c>
      <c r="F143" s="131" t="s">
        <v>167</v>
      </c>
      <c r="G143" s="131"/>
      <c r="H143" s="4">
        <f>I143+J143+K143+L143+M143+N143</f>
        <v>4846.3</v>
      </c>
      <c r="I143" s="4">
        <f>I144+I145+I146</f>
        <v>4846.3</v>
      </c>
      <c r="J143" s="4">
        <f t="shared" ref="J143:N143" si="47">J144+J145+J146</f>
        <v>0</v>
      </c>
      <c r="K143" s="4">
        <f t="shared" si="47"/>
        <v>0</v>
      </c>
      <c r="L143" s="4">
        <f t="shared" si="47"/>
        <v>0</v>
      </c>
      <c r="M143" s="4">
        <f t="shared" si="47"/>
        <v>0</v>
      </c>
      <c r="N143" s="4">
        <f t="shared" si="47"/>
        <v>0</v>
      </c>
    </row>
    <row r="144" spans="1:16" ht="40.5" customHeight="1">
      <c r="A144" s="152"/>
      <c r="B144" s="154"/>
      <c r="C144" s="156"/>
      <c r="D144" s="6" t="s">
        <v>5</v>
      </c>
      <c r="E144" s="120" t="s">
        <v>37</v>
      </c>
      <c r="F144" s="131" t="s">
        <v>167</v>
      </c>
      <c r="G144" s="131">
        <v>600</v>
      </c>
      <c r="H144" s="4">
        <f>I144+J144+K144+L144+M144+N144</f>
        <v>96</v>
      </c>
      <c r="I144" s="4">
        <v>96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90"/>
      <c r="P144" s="91"/>
    </row>
    <row r="145" spans="1:16" ht="27.75" customHeight="1">
      <c r="A145" s="152"/>
      <c r="B145" s="154"/>
      <c r="C145" s="156"/>
      <c r="D145" s="112" t="s">
        <v>6</v>
      </c>
      <c r="E145" s="120" t="s">
        <v>37</v>
      </c>
      <c r="F145" s="131" t="s">
        <v>167</v>
      </c>
      <c r="G145" s="131">
        <v>600</v>
      </c>
      <c r="H145" s="4">
        <f t="shared" ref="H145:H146" si="48">I145+J145+K145+L145+M145+N145</f>
        <v>4702.3</v>
      </c>
      <c r="I145" s="4">
        <v>4702.3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90"/>
      <c r="P145" s="91"/>
    </row>
    <row r="146" spans="1:16" ht="27.75" customHeight="1">
      <c r="A146" s="152"/>
      <c r="B146" s="154"/>
      <c r="C146" s="156"/>
      <c r="D146" s="114" t="s">
        <v>8</v>
      </c>
      <c r="E146" s="120" t="s">
        <v>37</v>
      </c>
      <c r="F146" s="131" t="s">
        <v>167</v>
      </c>
      <c r="G146" s="131">
        <v>600</v>
      </c>
      <c r="H146" s="4">
        <f t="shared" si="48"/>
        <v>48</v>
      </c>
      <c r="I146" s="4">
        <v>48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90"/>
      <c r="P146" s="91"/>
    </row>
    <row r="147" spans="1:16" ht="30.75" customHeight="1">
      <c r="A147" s="152"/>
      <c r="B147" s="155"/>
      <c r="C147" s="156"/>
      <c r="D147" s="112" t="s">
        <v>7</v>
      </c>
      <c r="E147" s="120"/>
      <c r="F147" s="131"/>
      <c r="G147" s="131"/>
      <c r="H147" s="4"/>
      <c r="I147" s="4"/>
      <c r="J147" s="4"/>
      <c r="K147" s="4"/>
      <c r="L147" s="4"/>
      <c r="M147" s="4"/>
      <c r="N147" s="4"/>
    </row>
    <row r="148" spans="1:16" ht="30.75" customHeight="1">
      <c r="A148" s="152" t="s">
        <v>132</v>
      </c>
      <c r="B148" s="164" t="s">
        <v>202</v>
      </c>
      <c r="C148" s="156"/>
      <c r="D148" s="112" t="s">
        <v>18</v>
      </c>
      <c r="E148" s="120" t="s">
        <v>37</v>
      </c>
      <c r="F148" s="131" t="s">
        <v>174</v>
      </c>
      <c r="G148" s="131"/>
      <c r="H148" s="4">
        <f>I148+J148+K148+L148+M148+N148</f>
        <v>2102.1000000000004</v>
      </c>
      <c r="I148" s="4">
        <f>I149+I150+I151</f>
        <v>2102.1000000000004</v>
      </c>
      <c r="J148" s="4">
        <f t="shared" ref="J148" si="49">J149+J150+J151</f>
        <v>0</v>
      </c>
      <c r="K148" s="4">
        <f t="shared" ref="K148" si="50">K149+K150+K151</f>
        <v>0</v>
      </c>
      <c r="L148" s="4">
        <f t="shared" ref="L148" si="51">L149+L150+L151</f>
        <v>0</v>
      </c>
      <c r="M148" s="4">
        <f t="shared" ref="M148" si="52">M149+M150+M151</f>
        <v>0</v>
      </c>
      <c r="N148" s="4">
        <f t="shared" ref="N148" si="53">N149+N150+N151</f>
        <v>0</v>
      </c>
    </row>
    <row r="149" spans="1:16" ht="39" customHeight="1">
      <c r="A149" s="152"/>
      <c r="B149" s="168"/>
      <c r="C149" s="156"/>
      <c r="D149" s="6" t="s">
        <v>5</v>
      </c>
      <c r="E149" s="120" t="s">
        <v>37</v>
      </c>
      <c r="F149" s="131" t="s">
        <v>174</v>
      </c>
      <c r="G149" s="131">
        <v>600</v>
      </c>
      <c r="H149" s="4">
        <f>I149+J149+K149+L149+M149+N149</f>
        <v>41.6</v>
      </c>
      <c r="I149" s="4">
        <v>41.6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90"/>
      <c r="P149" s="91"/>
    </row>
    <row r="150" spans="1:16" ht="30.75" customHeight="1">
      <c r="A150" s="152"/>
      <c r="B150" s="168"/>
      <c r="C150" s="156"/>
      <c r="D150" s="112" t="s">
        <v>6</v>
      </c>
      <c r="E150" s="120" t="s">
        <v>37</v>
      </c>
      <c r="F150" s="131" t="s">
        <v>174</v>
      </c>
      <c r="G150" s="131">
        <v>600</v>
      </c>
      <c r="H150" s="4">
        <f t="shared" ref="H150:H151" si="54">I150+J150+K150+L150+M150+N150</f>
        <v>2039.7</v>
      </c>
      <c r="I150" s="4">
        <v>2039.7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90"/>
      <c r="P150" s="91"/>
    </row>
    <row r="151" spans="1:16" ht="30.75" customHeight="1">
      <c r="A151" s="152"/>
      <c r="B151" s="168"/>
      <c r="C151" s="156"/>
      <c r="D151" s="114" t="s">
        <v>8</v>
      </c>
      <c r="E151" s="120" t="s">
        <v>37</v>
      </c>
      <c r="F151" s="131" t="s">
        <v>174</v>
      </c>
      <c r="G151" s="131">
        <v>600</v>
      </c>
      <c r="H151" s="4">
        <f t="shared" si="54"/>
        <v>20.8</v>
      </c>
      <c r="I151" s="4">
        <v>20.8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</row>
    <row r="152" spans="1:16" ht="35.25" customHeight="1">
      <c r="A152" s="152"/>
      <c r="B152" s="165"/>
      <c r="C152" s="156"/>
      <c r="D152" s="112" t="s">
        <v>7</v>
      </c>
      <c r="E152" s="120"/>
      <c r="F152" s="112"/>
      <c r="G152" s="112"/>
      <c r="H152" s="4"/>
      <c r="I152" s="4"/>
      <c r="J152" s="4"/>
      <c r="K152" s="4"/>
      <c r="L152" s="4"/>
      <c r="M152" s="4"/>
      <c r="N152" s="4"/>
    </row>
    <row r="153" spans="1:16" ht="27.75" customHeight="1">
      <c r="A153" s="152" t="s">
        <v>125</v>
      </c>
      <c r="B153" s="181" t="s">
        <v>173</v>
      </c>
      <c r="C153" s="156"/>
      <c r="D153" s="112" t="s">
        <v>18</v>
      </c>
      <c r="E153" s="120" t="s">
        <v>37</v>
      </c>
      <c r="F153" s="112"/>
      <c r="G153" s="112"/>
      <c r="H153" s="4">
        <f>I153+J153+K153+L153+M153+N153</f>
        <v>3384.4</v>
      </c>
      <c r="I153" s="4">
        <f>I154+I155+I156+I157+I158+I159</f>
        <v>3384.4</v>
      </c>
      <c r="J153" s="4">
        <f t="shared" ref="J153:N153" si="55">J154+J155+J156+J157+J158+J159</f>
        <v>0</v>
      </c>
      <c r="K153" s="4">
        <f t="shared" si="55"/>
        <v>0</v>
      </c>
      <c r="L153" s="4">
        <f t="shared" si="55"/>
        <v>0</v>
      </c>
      <c r="M153" s="4">
        <f t="shared" si="55"/>
        <v>0</v>
      </c>
      <c r="N153" s="4">
        <f t="shared" si="55"/>
        <v>0</v>
      </c>
    </row>
    <row r="154" spans="1:16" ht="23.25" customHeight="1">
      <c r="A154" s="152"/>
      <c r="B154" s="160"/>
      <c r="C154" s="156"/>
      <c r="D154" s="157" t="s">
        <v>5</v>
      </c>
      <c r="E154" s="120" t="s">
        <v>37</v>
      </c>
      <c r="F154" s="131" t="s">
        <v>199</v>
      </c>
      <c r="G154" s="131">
        <v>600</v>
      </c>
      <c r="H154" s="4">
        <f t="shared" ref="H154:H158" si="56">I154+J154+K154+L154+M154+N154</f>
        <v>2982.3</v>
      </c>
      <c r="I154" s="4">
        <v>2982.3</v>
      </c>
      <c r="J154" s="4">
        <f t="shared" ref="J154:M154" si="57">J155+J156</f>
        <v>0</v>
      </c>
      <c r="K154" s="4">
        <f t="shared" si="57"/>
        <v>0</v>
      </c>
      <c r="L154" s="4">
        <f t="shared" si="57"/>
        <v>0</v>
      </c>
      <c r="M154" s="4">
        <f t="shared" si="57"/>
        <v>0</v>
      </c>
      <c r="N154" s="4">
        <v>0</v>
      </c>
    </row>
    <row r="155" spans="1:16" ht="23.25" customHeight="1">
      <c r="A155" s="152"/>
      <c r="B155" s="160"/>
      <c r="C155" s="156"/>
      <c r="D155" s="163"/>
      <c r="E155" s="120" t="s">
        <v>37</v>
      </c>
      <c r="F155" s="131" t="s">
        <v>168</v>
      </c>
      <c r="G155" s="131">
        <v>600</v>
      </c>
      <c r="H155" s="4">
        <f t="shared" si="56"/>
        <v>50</v>
      </c>
      <c r="I155" s="4">
        <v>50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</row>
    <row r="156" spans="1:16" ht="27.75" customHeight="1">
      <c r="A156" s="152"/>
      <c r="B156" s="160"/>
      <c r="C156" s="156"/>
      <c r="D156" s="112" t="s">
        <v>6</v>
      </c>
      <c r="E156" s="120"/>
      <c r="F156" s="131"/>
      <c r="G156" s="131"/>
      <c r="H156" s="4"/>
      <c r="I156" s="4"/>
      <c r="J156" s="4"/>
      <c r="K156" s="4"/>
      <c r="L156" s="4"/>
      <c r="M156" s="4"/>
      <c r="N156" s="4"/>
    </row>
    <row r="157" spans="1:16" ht="22.5" customHeight="1">
      <c r="A157" s="152"/>
      <c r="B157" s="160"/>
      <c r="C157" s="156"/>
      <c r="D157" s="164" t="s">
        <v>8</v>
      </c>
      <c r="E157" s="120" t="s">
        <v>37</v>
      </c>
      <c r="F157" s="131" t="s">
        <v>199</v>
      </c>
      <c r="G157" s="131">
        <v>600</v>
      </c>
      <c r="H157" s="4">
        <f t="shared" si="56"/>
        <v>302.10000000000002</v>
      </c>
      <c r="I157" s="4">
        <v>302.10000000000002</v>
      </c>
      <c r="J157" s="4">
        <f t="shared" ref="J157:N157" si="58">J158+J159</f>
        <v>0</v>
      </c>
      <c r="K157" s="4">
        <f t="shared" si="58"/>
        <v>0</v>
      </c>
      <c r="L157" s="4">
        <f t="shared" si="58"/>
        <v>0</v>
      </c>
      <c r="M157" s="4">
        <f t="shared" si="58"/>
        <v>0</v>
      </c>
      <c r="N157" s="4">
        <f t="shared" si="58"/>
        <v>0</v>
      </c>
    </row>
    <row r="158" spans="1:16" ht="22.5" customHeight="1">
      <c r="A158" s="152"/>
      <c r="B158" s="160"/>
      <c r="C158" s="156"/>
      <c r="D158" s="158"/>
      <c r="E158" s="120" t="s">
        <v>37</v>
      </c>
      <c r="F158" s="131" t="s">
        <v>168</v>
      </c>
      <c r="G158" s="131"/>
      <c r="H158" s="4">
        <f t="shared" si="56"/>
        <v>50</v>
      </c>
      <c r="I158" s="4">
        <v>50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</row>
    <row r="159" spans="1:16" ht="27.75" customHeight="1">
      <c r="A159" s="152"/>
      <c r="B159" s="167"/>
      <c r="C159" s="156"/>
      <c r="D159" s="112" t="s">
        <v>7</v>
      </c>
      <c r="E159" s="120"/>
      <c r="F159" s="131"/>
      <c r="G159" s="131"/>
      <c r="H159" s="4"/>
      <c r="I159" s="4"/>
      <c r="J159" s="4"/>
      <c r="K159" s="4"/>
      <c r="L159" s="4"/>
      <c r="M159" s="4"/>
      <c r="N159" s="4"/>
    </row>
    <row r="160" spans="1:16" ht="27.75" customHeight="1">
      <c r="A160" s="152" t="s">
        <v>127</v>
      </c>
      <c r="B160" s="153" t="s">
        <v>175</v>
      </c>
      <c r="C160" s="156"/>
      <c r="D160" s="112" t="s">
        <v>18</v>
      </c>
      <c r="E160" s="120" t="s">
        <v>37</v>
      </c>
      <c r="F160" s="131" t="s">
        <v>169</v>
      </c>
      <c r="G160" s="131"/>
      <c r="H160" s="4">
        <f>H161+H162+H163</f>
        <v>639.1</v>
      </c>
      <c r="I160" s="4">
        <f>I161+I162+I163</f>
        <v>639.1</v>
      </c>
      <c r="J160" s="4">
        <f t="shared" ref="J160" si="59">J161+J162+J163</f>
        <v>0</v>
      </c>
      <c r="K160" s="4">
        <f t="shared" ref="K160" si="60">K161+K162+K163</f>
        <v>0</v>
      </c>
      <c r="L160" s="4">
        <f t="shared" ref="L160" si="61">L161+L162+L163</f>
        <v>0</v>
      </c>
      <c r="M160" s="4">
        <f t="shared" ref="M160" si="62">M161+M162+M163</f>
        <v>0</v>
      </c>
      <c r="N160" s="4">
        <f t="shared" ref="N160" si="63">N161+N162+N163</f>
        <v>0</v>
      </c>
    </row>
    <row r="161" spans="1:14" ht="27.75" customHeight="1">
      <c r="A161" s="152"/>
      <c r="B161" s="154"/>
      <c r="C161" s="156"/>
      <c r="D161" s="6" t="s">
        <v>5</v>
      </c>
      <c r="E161" s="120" t="s">
        <v>37</v>
      </c>
      <c r="F161" s="131" t="s">
        <v>169</v>
      </c>
      <c r="G161" s="131">
        <v>600</v>
      </c>
      <c r="H161" s="4">
        <f>I161+J161+K161+L161+M161+N161</f>
        <v>550</v>
      </c>
      <c r="I161" s="4">
        <v>550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</row>
    <row r="162" spans="1:14" ht="27.75" customHeight="1">
      <c r="A162" s="152"/>
      <c r="B162" s="154"/>
      <c r="C162" s="156"/>
      <c r="D162" s="112" t="s">
        <v>6</v>
      </c>
      <c r="E162" s="120"/>
      <c r="F162" s="131"/>
      <c r="G162" s="131"/>
      <c r="H162" s="4"/>
      <c r="I162" s="4"/>
      <c r="J162" s="4"/>
      <c r="K162" s="4"/>
      <c r="L162" s="4"/>
      <c r="M162" s="4"/>
      <c r="N162" s="4"/>
    </row>
    <row r="163" spans="1:14" ht="27.75" customHeight="1">
      <c r="A163" s="152"/>
      <c r="B163" s="154"/>
      <c r="C163" s="156"/>
      <c r="D163" s="114" t="s">
        <v>8</v>
      </c>
      <c r="E163" s="120" t="s">
        <v>37</v>
      </c>
      <c r="F163" s="131" t="s">
        <v>169</v>
      </c>
      <c r="G163" s="131">
        <v>600</v>
      </c>
      <c r="H163" s="4">
        <f t="shared" ref="H163" si="64">I163+J163+K163+L163+M163+N163</f>
        <v>89.1</v>
      </c>
      <c r="I163" s="4">
        <v>89.1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</row>
    <row r="164" spans="1:14" ht="27.75" customHeight="1">
      <c r="A164" s="152"/>
      <c r="B164" s="155"/>
      <c r="C164" s="156"/>
      <c r="D164" s="112" t="s">
        <v>7</v>
      </c>
      <c r="E164" s="120"/>
      <c r="F164" s="112"/>
      <c r="G164" s="112"/>
      <c r="H164" s="4"/>
      <c r="I164" s="4"/>
      <c r="J164" s="4"/>
      <c r="K164" s="4"/>
      <c r="L164" s="4"/>
      <c r="M164" s="4"/>
      <c r="N164" s="4"/>
    </row>
    <row r="165" spans="1:14" ht="27.75" customHeight="1">
      <c r="A165" s="152" t="s">
        <v>170</v>
      </c>
      <c r="B165" s="153" t="s">
        <v>193</v>
      </c>
      <c r="C165" s="156"/>
      <c r="D165" s="112" t="s">
        <v>18</v>
      </c>
      <c r="E165" s="120" t="s">
        <v>37</v>
      </c>
      <c r="F165" s="131" t="s">
        <v>195</v>
      </c>
      <c r="G165" s="131"/>
      <c r="H165" s="4">
        <f>H166+H167+H168</f>
        <v>82.5</v>
      </c>
      <c r="I165" s="4">
        <f>I166+I167+I168</f>
        <v>82.5</v>
      </c>
      <c r="J165" s="4">
        <f t="shared" ref="J165:N165" si="65">J166+J167+J168</f>
        <v>0</v>
      </c>
      <c r="K165" s="4">
        <f t="shared" si="65"/>
        <v>0</v>
      </c>
      <c r="L165" s="4">
        <f t="shared" si="65"/>
        <v>0</v>
      </c>
      <c r="M165" s="4">
        <f t="shared" si="65"/>
        <v>0</v>
      </c>
      <c r="N165" s="4">
        <f t="shared" si="65"/>
        <v>0</v>
      </c>
    </row>
    <row r="166" spans="1:14" ht="27.75" customHeight="1">
      <c r="A166" s="152"/>
      <c r="B166" s="154"/>
      <c r="C166" s="156"/>
      <c r="D166" s="6" t="s">
        <v>5</v>
      </c>
      <c r="E166" s="120" t="s">
        <v>37</v>
      </c>
      <c r="F166" s="131" t="s">
        <v>195</v>
      </c>
      <c r="G166" s="131"/>
      <c r="H166" s="4"/>
      <c r="I166" s="4"/>
      <c r="J166" s="4"/>
      <c r="K166" s="4"/>
      <c r="L166" s="4"/>
      <c r="M166" s="4"/>
      <c r="N166" s="4"/>
    </row>
    <row r="167" spans="1:14" ht="27.75" customHeight="1">
      <c r="A167" s="152"/>
      <c r="B167" s="154"/>
      <c r="C167" s="156"/>
      <c r="D167" s="112" t="s">
        <v>6</v>
      </c>
      <c r="E167" s="120"/>
      <c r="F167" s="131"/>
      <c r="G167" s="131"/>
      <c r="H167" s="4"/>
      <c r="I167" s="4"/>
      <c r="J167" s="4"/>
      <c r="K167" s="4"/>
      <c r="L167" s="4"/>
      <c r="M167" s="4"/>
      <c r="N167" s="4"/>
    </row>
    <row r="168" spans="1:14" ht="27.75" customHeight="1">
      <c r="A168" s="152"/>
      <c r="B168" s="154"/>
      <c r="C168" s="156"/>
      <c r="D168" s="114" t="s">
        <v>8</v>
      </c>
      <c r="E168" s="120" t="s">
        <v>37</v>
      </c>
      <c r="F168" s="131" t="s">
        <v>195</v>
      </c>
      <c r="G168" s="131">
        <v>600</v>
      </c>
      <c r="H168" s="4">
        <f t="shared" ref="H168" si="66">I168+J168+K168+L168+M168+N168</f>
        <v>82.5</v>
      </c>
      <c r="I168" s="4">
        <v>82.5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</row>
    <row r="169" spans="1:14" ht="27.75" customHeight="1">
      <c r="A169" s="152"/>
      <c r="B169" s="155"/>
      <c r="C169" s="156"/>
      <c r="D169" s="112" t="s">
        <v>7</v>
      </c>
      <c r="E169" s="120"/>
      <c r="F169" s="112"/>
      <c r="G169" s="112"/>
      <c r="H169" s="4"/>
      <c r="I169" s="4"/>
      <c r="J169" s="4"/>
      <c r="K169" s="4"/>
      <c r="L169" s="4"/>
      <c r="M169" s="4"/>
      <c r="N169" s="4"/>
    </row>
    <row r="170" spans="1:14" ht="27.75" customHeight="1">
      <c r="A170" s="152" t="s">
        <v>191</v>
      </c>
      <c r="B170" s="153" t="s">
        <v>194</v>
      </c>
      <c r="C170" s="156"/>
      <c r="D170" s="112" t="s">
        <v>18</v>
      </c>
      <c r="E170" s="120" t="s">
        <v>37</v>
      </c>
      <c r="F170" s="131" t="s">
        <v>196</v>
      </c>
      <c r="G170" s="131"/>
      <c r="H170" s="4">
        <f>H171+H172+H173</f>
        <v>78</v>
      </c>
      <c r="I170" s="4">
        <f>I171+I172+I173</f>
        <v>78</v>
      </c>
      <c r="J170" s="4">
        <f t="shared" ref="J170:N170" si="67">J171+J172+J173</f>
        <v>0</v>
      </c>
      <c r="K170" s="4">
        <f t="shared" si="67"/>
        <v>0</v>
      </c>
      <c r="L170" s="4">
        <f t="shared" si="67"/>
        <v>0</v>
      </c>
      <c r="M170" s="4">
        <f t="shared" si="67"/>
        <v>0</v>
      </c>
      <c r="N170" s="4">
        <f t="shared" si="67"/>
        <v>0</v>
      </c>
    </row>
    <row r="171" spans="1:14" ht="27.75" customHeight="1">
      <c r="A171" s="152"/>
      <c r="B171" s="154"/>
      <c r="C171" s="156"/>
      <c r="D171" s="6" t="s">
        <v>5</v>
      </c>
      <c r="E171" s="120" t="s">
        <v>37</v>
      </c>
      <c r="F171" s="131" t="s">
        <v>196</v>
      </c>
      <c r="G171" s="131"/>
      <c r="H171" s="4"/>
      <c r="I171" s="4"/>
      <c r="J171" s="4"/>
      <c r="K171" s="4"/>
      <c r="L171" s="4"/>
      <c r="M171" s="4"/>
      <c r="N171" s="4"/>
    </row>
    <row r="172" spans="1:14" ht="27.75" customHeight="1">
      <c r="A172" s="152"/>
      <c r="B172" s="154"/>
      <c r="C172" s="156"/>
      <c r="D172" s="112" t="s">
        <v>6</v>
      </c>
      <c r="E172" s="120"/>
      <c r="F172" s="131"/>
      <c r="G172" s="131"/>
      <c r="H172" s="4"/>
      <c r="I172" s="4"/>
      <c r="J172" s="4"/>
      <c r="K172" s="4"/>
      <c r="L172" s="4"/>
      <c r="M172" s="4"/>
      <c r="N172" s="4"/>
    </row>
    <row r="173" spans="1:14" ht="27.75" customHeight="1">
      <c r="A173" s="152"/>
      <c r="B173" s="154"/>
      <c r="C173" s="156"/>
      <c r="D173" s="114" t="s">
        <v>8</v>
      </c>
      <c r="E173" s="120" t="s">
        <v>37</v>
      </c>
      <c r="F173" s="131" t="s">
        <v>196</v>
      </c>
      <c r="G173" s="131">
        <v>600</v>
      </c>
      <c r="H173" s="4">
        <f t="shared" ref="H173" si="68">I173+J173+K173+L173+M173+N173</f>
        <v>78</v>
      </c>
      <c r="I173" s="4">
        <v>78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</row>
    <row r="174" spans="1:14" ht="27.75" customHeight="1">
      <c r="A174" s="152"/>
      <c r="B174" s="155"/>
      <c r="C174" s="156"/>
      <c r="D174" s="112" t="s">
        <v>7</v>
      </c>
      <c r="E174" s="120"/>
      <c r="F174" s="131"/>
      <c r="G174" s="131"/>
      <c r="H174" s="4"/>
      <c r="I174" s="4"/>
      <c r="J174" s="4"/>
      <c r="K174" s="4"/>
      <c r="L174" s="4"/>
      <c r="M174" s="4"/>
      <c r="N174" s="4"/>
    </row>
    <row r="175" spans="1:14" ht="27.75" customHeight="1">
      <c r="A175" s="152" t="s">
        <v>192</v>
      </c>
      <c r="B175" s="166" t="s">
        <v>181</v>
      </c>
      <c r="C175" s="156"/>
      <c r="D175" s="112" t="s">
        <v>18</v>
      </c>
      <c r="E175" s="120"/>
      <c r="F175" s="131"/>
      <c r="G175" s="131"/>
      <c r="H175" s="4">
        <f>I175+J175+K175+L175+M175+N175</f>
        <v>2263</v>
      </c>
      <c r="I175" s="4">
        <f>I176+I177+I178+I179+I180+I181</f>
        <v>2263</v>
      </c>
      <c r="J175" s="4">
        <f t="shared" ref="J175:N175" si="69">J176+J177+J178+J179+J180+J181</f>
        <v>0</v>
      </c>
      <c r="K175" s="4">
        <f t="shared" si="69"/>
        <v>0</v>
      </c>
      <c r="L175" s="4">
        <f t="shared" si="69"/>
        <v>0</v>
      </c>
      <c r="M175" s="4">
        <f t="shared" si="69"/>
        <v>0</v>
      </c>
      <c r="N175" s="4">
        <f t="shared" si="69"/>
        <v>0</v>
      </c>
    </row>
    <row r="176" spans="1:14" ht="23.25" customHeight="1">
      <c r="A176" s="152"/>
      <c r="B176" s="160"/>
      <c r="C176" s="156"/>
      <c r="D176" s="157" t="s">
        <v>5</v>
      </c>
      <c r="E176" s="120" t="s">
        <v>37</v>
      </c>
      <c r="F176" s="131" t="s">
        <v>171</v>
      </c>
      <c r="G176" s="131">
        <v>600</v>
      </c>
      <c r="H176" s="4">
        <f>I176+J176+K176+L176+M176+N176</f>
        <v>1087.5</v>
      </c>
      <c r="I176" s="4">
        <v>1087.5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</row>
    <row r="177" spans="1:14" ht="21" customHeight="1">
      <c r="A177" s="152"/>
      <c r="B177" s="160"/>
      <c r="C177" s="156"/>
      <c r="D177" s="163"/>
      <c r="E177" s="122" t="s">
        <v>37</v>
      </c>
      <c r="F177" s="131" t="s">
        <v>200</v>
      </c>
      <c r="G177" s="131">
        <v>600</v>
      </c>
      <c r="H177" s="4">
        <f>I177+J177+K177+L177+M177+N177</f>
        <v>1062.4000000000001</v>
      </c>
      <c r="I177" s="4">
        <v>1062.4000000000001</v>
      </c>
      <c r="J177" s="4">
        <v>0</v>
      </c>
      <c r="K177" s="4">
        <v>0</v>
      </c>
      <c r="L177" s="4">
        <v>0</v>
      </c>
      <c r="M177" s="4">
        <v>0</v>
      </c>
      <c r="N177" s="4"/>
    </row>
    <row r="178" spans="1:14" ht="27.75" customHeight="1">
      <c r="A178" s="152"/>
      <c r="B178" s="160"/>
      <c r="C178" s="156"/>
      <c r="D178" s="112" t="s">
        <v>6</v>
      </c>
      <c r="E178" s="120"/>
      <c r="F178" s="112"/>
      <c r="G178" s="112"/>
      <c r="H178" s="4"/>
      <c r="I178" s="4"/>
      <c r="J178" s="4"/>
      <c r="K178" s="4"/>
      <c r="L178" s="4"/>
      <c r="M178" s="4"/>
      <c r="N178" s="4"/>
    </row>
    <row r="179" spans="1:14" ht="22.5" customHeight="1">
      <c r="A179" s="152"/>
      <c r="B179" s="160"/>
      <c r="C179" s="156"/>
      <c r="D179" s="164" t="s">
        <v>8</v>
      </c>
      <c r="E179" s="120" t="s">
        <v>37</v>
      </c>
      <c r="F179" s="131" t="s">
        <v>171</v>
      </c>
      <c r="G179" s="131">
        <v>600</v>
      </c>
      <c r="H179" s="4">
        <f t="shared" ref="H179:H180" si="70">I179+J179+K179+L179+M179+N179</f>
        <v>57.2</v>
      </c>
      <c r="I179" s="4">
        <v>57.2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</row>
    <row r="180" spans="1:14" ht="22.5" customHeight="1">
      <c r="A180" s="152"/>
      <c r="B180" s="160"/>
      <c r="C180" s="156"/>
      <c r="D180" s="165"/>
      <c r="E180" s="122" t="s">
        <v>37</v>
      </c>
      <c r="F180" s="131" t="s">
        <v>200</v>
      </c>
      <c r="G180" s="131">
        <v>600</v>
      </c>
      <c r="H180" s="4">
        <f t="shared" si="70"/>
        <v>55.9</v>
      </c>
      <c r="I180" s="4">
        <v>55.9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</row>
    <row r="181" spans="1:14" ht="27.75" customHeight="1">
      <c r="A181" s="152"/>
      <c r="B181" s="167"/>
      <c r="C181" s="156"/>
      <c r="D181" s="112" t="s">
        <v>7</v>
      </c>
      <c r="E181" s="120"/>
      <c r="F181" s="131"/>
      <c r="G181" s="131"/>
      <c r="H181" s="4"/>
      <c r="I181" s="4"/>
      <c r="J181" s="4"/>
      <c r="K181" s="4"/>
      <c r="L181" s="4"/>
      <c r="M181" s="4"/>
      <c r="N181" s="4"/>
    </row>
    <row r="182" spans="1:14" ht="27.75" customHeight="1">
      <c r="A182" s="152" t="s">
        <v>198</v>
      </c>
      <c r="B182" s="166" t="s">
        <v>197</v>
      </c>
      <c r="C182" s="156"/>
      <c r="D182" s="112" t="s">
        <v>18</v>
      </c>
      <c r="E182" s="120" t="s">
        <v>69</v>
      </c>
      <c r="F182" s="131">
        <v>1521573370</v>
      </c>
      <c r="G182" s="131"/>
      <c r="H182" s="4">
        <f>I182+J182+K182</f>
        <v>365.2</v>
      </c>
      <c r="I182" s="4">
        <f>I183</f>
        <v>365.2</v>
      </c>
      <c r="J182" s="4">
        <f t="shared" ref="J182:N182" si="71">J183</f>
        <v>0</v>
      </c>
      <c r="K182" s="4">
        <f t="shared" si="71"/>
        <v>0</v>
      </c>
      <c r="L182" s="4">
        <f t="shared" si="71"/>
        <v>0</v>
      </c>
      <c r="M182" s="4">
        <f t="shared" si="71"/>
        <v>0</v>
      </c>
      <c r="N182" s="29">
        <f t="shared" si="71"/>
        <v>0</v>
      </c>
    </row>
    <row r="183" spans="1:14" ht="27.75" customHeight="1">
      <c r="A183" s="152"/>
      <c r="B183" s="160"/>
      <c r="C183" s="156"/>
      <c r="D183" s="6" t="s">
        <v>5</v>
      </c>
      <c r="E183" s="123" t="s">
        <v>69</v>
      </c>
      <c r="F183" s="131">
        <v>1521573370</v>
      </c>
      <c r="G183" s="131">
        <v>600</v>
      </c>
      <c r="H183" s="4">
        <f>I183+J183+K183</f>
        <v>365.2</v>
      </c>
      <c r="I183" s="4">
        <v>365.2</v>
      </c>
      <c r="J183" s="4">
        <v>0</v>
      </c>
      <c r="K183" s="4">
        <v>0</v>
      </c>
      <c r="L183" s="4">
        <v>0</v>
      </c>
      <c r="M183" s="4">
        <v>0</v>
      </c>
      <c r="N183" s="15">
        <v>0</v>
      </c>
    </row>
    <row r="184" spans="1:14" ht="27.75" customHeight="1">
      <c r="A184" s="152"/>
      <c r="B184" s="160"/>
      <c r="C184" s="156"/>
      <c r="D184" s="6" t="s">
        <v>6</v>
      </c>
      <c r="E184" s="120"/>
      <c r="F184" s="112"/>
      <c r="G184" s="112"/>
      <c r="H184" s="4"/>
      <c r="I184" s="4"/>
      <c r="J184" s="4"/>
      <c r="K184" s="4"/>
      <c r="L184" s="4"/>
      <c r="M184" s="4"/>
      <c r="N184" s="15"/>
    </row>
    <row r="185" spans="1:14" ht="30.75" customHeight="1">
      <c r="A185" s="152"/>
      <c r="B185" s="160"/>
      <c r="C185" s="156"/>
      <c r="D185" s="6" t="s">
        <v>8</v>
      </c>
      <c r="E185" s="120"/>
      <c r="F185" s="112"/>
      <c r="G185" s="112"/>
      <c r="H185" s="4"/>
      <c r="I185" s="4"/>
      <c r="J185" s="4"/>
      <c r="K185" s="4"/>
      <c r="L185" s="4"/>
      <c r="M185" s="4"/>
      <c r="N185" s="15"/>
    </row>
    <row r="186" spans="1:14" ht="27.75" customHeight="1">
      <c r="A186" s="152"/>
      <c r="B186" s="167"/>
      <c r="C186" s="156"/>
      <c r="D186" s="112" t="s">
        <v>7</v>
      </c>
      <c r="E186" s="120"/>
      <c r="F186" s="112"/>
      <c r="G186" s="112"/>
      <c r="H186" s="4"/>
      <c r="I186" s="4"/>
      <c r="J186" s="4"/>
      <c r="K186" s="4"/>
      <c r="L186" s="4"/>
      <c r="M186" s="4"/>
      <c r="N186" s="15"/>
    </row>
    <row r="187" spans="1:14" ht="30">
      <c r="A187" s="190" t="s">
        <v>46</v>
      </c>
      <c r="B187" s="153" t="s">
        <v>47</v>
      </c>
      <c r="C187" s="185" t="s">
        <v>19</v>
      </c>
      <c r="D187" s="150" t="s">
        <v>18</v>
      </c>
      <c r="E187" s="151" t="s">
        <v>104</v>
      </c>
      <c r="F187" s="150">
        <v>1530000000</v>
      </c>
      <c r="G187" s="150"/>
      <c r="H187" s="4">
        <f>I187+J187+K187+L187+M187+N187</f>
        <v>168769.90000000002</v>
      </c>
      <c r="I187" s="4">
        <f>I188+I189+I190+I191</f>
        <v>29714.2</v>
      </c>
      <c r="J187" s="4">
        <f t="shared" ref="J187:N187" si="72">J188+J189+J190+J191</f>
        <v>27697.899999999998</v>
      </c>
      <c r="K187" s="4">
        <f t="shared" si="72"/>
        <v>27617.7</v>
      </c>
      <c r="L187" s="4">
        <f t="shared" si="72"/>
        <v>27825.800000000003</v>
      </c>
      <c r="M187" s="4">
        <f t="shared" si="72"/>
        <v>27895.200000000001</v>
      </c>
      <c r="N187" s="4">
        <f t="shared" si="72"/>
        <v>28019.1</v>
      </c>
    </row>
    <row r="188" spans="1:14" ht="29.25" customHeight="1">
      <c r="A188" s="191"/>
      <c r="B188" s="160"/>
      <c r="C188" s="185"/>
      <c r="D188" s="6" t="s">
        <v>5</v>
      </c>
      <c r="E188" s="120"/>
      <c r="F188" s="112"/>
      <c r="G188" s="112"/>
      <c r="H188" s="4">
        <f t="shared" ref="H188:H191" si="73">I188+J188+K188+L188+M188+N188</f>
        <v>28809.7</v>
      </c>
      <c r="I188" s="4">
        <f>I198+I203</f>
        <v>3981</v>
      </c>
      <c r="J188" s="4">
        <f t="shared" ref="J188:N188" si="74">J198+J203</f>
        <v>5029.8999999999996</v>
      </c>
      <c r="K188" s="4">
        <f t="shared" si="74"/>
        <v>4949.7</v>
      </c>
      <c r="L188" s="4">
        <f t="shared" si="74"/>
        <v>4949.7</v>
      </c>
      <c r="M188" s="4">
        <f t="shared" si="74"/>
        <v>4949.7</v>
      </c>
      <c r="N188" s="4">
        <f t="shared" si="74"/>
        <v>4949.7</v>
      </c>
    </row>
    <row r="189" spans="1:14" ht="30">
      <c r="A189" s="191"/>
      <c r="B189" s="160"/>
      <c r="C189" s="185"/>
      <c r="D189" s="112" t="s">
        <v>6</v>
      </c>
      <c r="E189" s="120"/>
      <c r="F189" s="112"/>
      <c r="G189" s="112"/>
      <c r="H189" s="4">
        <f t="shared" si="73"/>
        <v>682.6</v>
      </c>
      <c r="I189" s="4">
        <f>I204</f>
        <v>682.6</v>
      </c>
      <c r="J189" s="4">
        <f t="shared" ref="J189:N189" si="75">J204</f>
        <v>0</v>
      </c>
      <c r="K189" s="4">
        <f t="shared" si="75"/>
        <v>0</v>
      </c>
      <c r="L189" s="4">
        <f t="shared" si="75"/>
        <v>0</v>
      </c>
      <c r="M189" s="4">
        <f t="shared" si="75"/>
        <v>0</v>
      </c>
      <c r="N189" s="4">
        <f t="shared" si="75"/>
        <v>0</v>
      </c>
    </row>
    <row r="190" spans="1:14" ht="30">
      <c r="A190" s="191"/>
      <c r="B190" s="160"/>
      <c r="C190" s="185"/>
      <c r="D190" s="112" t="s">
        <v>8</v>
      </c>
      <c r="E190" s="120" t="s">
        <v>104</v>
      </c>
      <c r="F190" s="112">
        <v>1530000000</v>
      </c>
      <c r="G190" s="112"/>
      <c r="H190" s="4">
        <f t="shared" si="73"/>
        <v>129274.30000000002</v>
      </c>
      <c r="I190" s="4">
        <f>I195+I200+I205</f>
        <v>22020.800000000003</v>
      </c>
      <c r="J190" s="4">
        <f t="shared" ref="J190:N190" si="76">J195+J200+J205</f>
        <v>21273.3</v>
      </c>
      <c r="K190" s="4">
        <f t="shared" si="76"/>
        <v>21273.3</v>
      </c>
      <c r="L190" s="4">
        <f t="shared" si="76"/>
        <v>21481.4</v>
      </c>
      <c r="M190" s="4">
        <f t="shared" si="76"/>
        <v>21550.799999999999</v>
      </c>
      <c r="N190" s="4">
        <f t="shared" si="76"/>
        <v>21674.699999999997</v>
      </c>
    </row>
    <row r="191" spans="1:14" ht="30">
      <c r="A191" s="192"/>
      <c r="B191" s="167"/>
      <c r="C191" s="185"/>
      <c r="D191" s="112" t="s">
        <v>7</v>
      </c>
      <c r="E191" s="120" t="s">
        <v>104</v>
      </c>
      <c r="F191" s="112">
        <v>1530000000</v>
      </c>
      <c r="G191" s="112"/>
      <c r="H191" s="4">
        <f t="shared" si="73"/>
        <v>10003.300000000001</v>
      </c>
      <c r="I191" s="4">
        <f>I196+I201+I206</f>
        <v>3029.8</v>
      </c>
      <c r="J191" s="4">
        <f t="shared" ref="J191:N191" si="77">J196+J201+J206</f>
        <v>1394.7</v>
      </c>
      <c r="K191" s="4">
        <f t="shared" si="77"/>
        <v>1394.7</v>
      </c>
      <c r="L191" s="4">
        <f t="shared" si="77"/>
        <v>1394.7</v>
      </c>
      <c r="M191" s="4">
        <f t="shared" si="77"/>
        <v>1394.7</v>
      </c>
      <c r="N191" s="4">
        <f t="shared" si="77"/>
        <v>1394.7</v>
      </c>
    </row>
    <row r="192" spans="1:14" ht="35.25" customHeight="1">
      <c r="A192" s="152" t="s">
        <v>48</v>
      </c>
      <c r="B192" s="156" t="s">
        <v>49</v>
      </c>
      <c r="C192" s="156"/>
      <c r="D192" s="112" t="s">
        <v>18</v>
      </c>
      <c r="E192" s="120" t="s">
        <v>104</v>
      </c>
      <c r="F192" s="112">
        <v>1530142390</v>
      </c>
      <c r="G192" s="112"/>
      <c r="H192" s="4">
        <f>I192+J192+K192+L192+M192+N192</f>
        <v>79937.599999999977</v>
      </c>
      <c r="I192" s="4">
        <f>I195+I196</f>
        <v>14734.599999999999</v>
      </c>
      <c r="J192" s="4">
        <f t="shared" ref="J192:N192" si="78">J195+J196</f>
        <v>12863.199999999999</v>
      </c>
      <c r="K192" s="4">
        <f t="shared" si="78"/>
        <v>12863.199999999999</v>
      </c>
      <c r="L192" s="4">
        <f t="shared" si="78"/>
        <v>13071.3</v>
      </c>
      <c r="M192" s="4">
        <f t="shared" si="78"/>
        <v>13140.699999999999</v>
      </c>
      <c r="N192" s="4">
        <f t="shared" si="78"/>
        <v>13264.599999999999</v>
      </c>
    </row>
    <row r="193" spans="1:16" ht="30" customHeight="1">
      <c r="A193" s="152"/>
      <c r="B193" s="156"/>
      <c r="C193" s="156"/>
      <c r="D193" s="6" t="s">
        <v>5</v>
      </c>
      <c r="E193" s="120"/>
      <c r="F193" s="112"/>
      <c r="G193" s="112"/>
      <c r="H193" s="4"/>
      <c r="I193" s="4"/>
      <c r="J193" s="4"/>
      <c r="K193" s="4"/>
      <c r="L193" s="4"/>
      <c r="M193" s="4"/>
      <c r="N193" s="4"/>
    </row>
    <row r="194" spans="1:16" ht="33.75" customHeight="1">
      <c r="A194" s="152"/>
      <c r="B194" s="156"/>
      <c r="C194" s="156"/>
      <c r="D194" s="112" t="s">
        <v>6</v>
      </c>
      <c r="E194" s="120"/>
      <c r="F194" s="112"/>
      <c r="G194" s="112"/>
      <c r="H194" s="4"/>
      <c r="I194" s="4"/>
      <c r="J194" s="4"/>
      <c r="K194" s="4"/>
      <c r="L194" s="4"/>
      <c r="M194" s="4"/>
      <c r="N194" s="4"/>
    </row>
    <row r="195" spans="1:16" ht="29.25" customHeight="1">
      <c r="A195" s="152"/>
      <c r="B195" s="156"/>
      <c r="C195" s="156"/>
      <c r="D195" s="117" t="s">
        <v>8</v>
      </c>
      <c r="E195" s="120" t="s">
        <v>104</v>
      </c>
      <c r="F195" s="112">
        <v>1530142390</v>
      </c>
      <c r="G195" s="112">
        <v>600</v>
      </c>
      <c r="H195" s="4">
        <f>I195+J195+K195+L195+M195+N195</f>
        <v>70413.8</v>
      </c>
      <c r="I195" s="4">
        <v>11704.8</v>
      </c>
      <c r="J195" s="4">
        <v>11564.4</v>
      </c>
      <c r="K195" s="4">
        <v>11564.4</v>
      </c>
      <c r="L195" s="4">
        <v>11772.5</v>
      </c>
      <c r="M195" s="4">
        <v>11841.9</v>
      </c>
      <c r="N195" s="15">
        <v>11965.8</v>
      </c>
    </row>
    <row r="196" spans="1:16" ht="30">
      <c r="A196" s="152"/>
      <c r="B196" s="156"/>
      <c r="C196" s="156"/>
      <c r="D196" s="112" t="s">
        <v>7</v>
      </c>
      <c r="E196" s="120" t="s">
        <v>104</v>
      </c>
      <c r="F196" s="112">
        <v>1530142390</v>
      </c>
      <c r="G196" s="112">
        <v>900</v>
      </c>
      <c r="H196" s="4">
        <f>I196+J196+K196+L196+M196+N196</f>
        <v>9523.7999999999993</v>
      </c>
      <c r="I196" s="4">
        <v>3029.8</v>
      </c>
      <c r="J196" s="4">
        <v>1298.8</v>
      </c>
      <c r="K196" s="4">
        <v>1298.8</v>
      </c>
      <c r="L196" s="4">
        <v>1298.8</v>
      </c>
      <c r="M196" s="4">
        <v>1298.8</v>
      </c>
      <c r="N196" s="4">
        <v>1298.8</v>
      </c>
    </row>
    <row r="197" spans="1:16" ht="30">
      <c r="A197" s="152" t="s">
        <v>118</v>
      </c>
      <c r="B197" s="156" t="s">
        <v>151</v>
      </c>
      <c r="C197" s="156"/>
      <c r="D197" s="112" t="s">
        <v>18</v>
      </c>
      <c r="E197" s="120" t="s">
        <v>104</v>
      </c>
      <c r="F197" s="112" t="s">
        <v>152</v>
      </c>
      <c r="G197" s="112"/>
      <c r="H197" s="4">
        <f>I197+J197+K197+L197+M197+N197</f>
        <v>87914.7</v>
      </c>
      <c r="I197" s="4">
        <f>I198+I200+I201</f>
        <v>14062</v>
      </c>
      <c r="J197" s="4">
        <f t="shared" ref="J197:N197" si="79">J198+J200+J201</f>
        <v>14834.699999999999</v>
      </c>
      <c r="K197" s="4">
        <f t="shared" si="79"/>
        <v>14754.499999999998</v>
      </c>
      <c r="L197" s="4">
        <f t="shared" si="79"/>
        <v>14754.499999999998</v>
      </c>
      <c r="M197" s="4">
        <f t="shared" si="79"/>
        <v>14754.499999999998</v>
      </c>
      <c r="N197" s="4">
        <f t="shared" si="79"/>
        <v>14754.499999999998</v>
      </c>
    </row>
    <row r="198" spans="1:16" ht="26.25">
      <c r="A198" s="152"/>
      <c r="B198" s="156"/>
      <c r="C198" s="156"/>
      <c r="D198" s="6" t="s">
        <v>5</v>
      </c>
      <c r="E198" s="120" t="s">
        <v>104</v>
      </c>
      <c r="F198" s="112" t="s">
        <v>152</v>
      </c>
      <c r="G198" s="112"/>
      <c r="H198" s="4">
        <f>I198+J198+K198+L198+M198+N198</f>
        <v>28716.600000000002</v>
      </c>
      <c r="I198" s="4">
        <v>3887.9</v>
      </c>
      <c r="J198" s="4">
        <v>5029.8999999999996</v>
      </c>
      <c r="K198" s="4">
        <v>4949.7</v>
      </c>
      <c r="L198" s="4">
        <v>4949.7</v>
      </c>
      <c r="M198" s="4">
        <v>4949.7</v>
      </c>
      <c r="N198" s="4">
        <v>4949.7</v>
      </c>
    </row>
    <row r="199" spans="1:16" ht="30">
      <c r="A199" s="152"/>
      <c r="B199" s="156"/>
      <c r="C199" s="156"/>
      <c r="D199" s="112" t="s">
        <v>6</v>
      </c>
      <c r="E199" s="120"/>
      <c r="F199" s="112"/>
      <c r="G199" s="112"/>
      <c r="H199" s="4"/>
      <c r="I199" s="4"/>
      <c r="J199" s="4"/>
      <c r="K199" s="4"/>
      <c r="L199" s="4"/>
      <c r="M199" s="4"/>
      <c r="N199" s="4"/>
    </row>
    <row r="200" spans="1:16" ht="26.25" customHeight="1">
      <c r="A200" s="152"/>
      <c r="B200" s="156"/>
      <c r="C200" s="156"/>
      <c r="D200" s="117" t="s">
        <v>8</v>
      </c>
      <c r="E200" s="120" t="s">
        <v>104</v>
      </c>
      <c r="F200" s="112" t="s">
        <v>152</v>
      </c>
      <c r="G200" s="112">
        <v>600</v>
      </c>
      <c r="H200" s="4">
        <f>I200+J200+K200+L200+M200+N200</f>
        <v>58718.600000000006</v>
      </c>
      <c r="I200" s="4">
        <v>10174.1</v>
      </c>
      <c r="J200" s="4">
        <v>9708.9</v>
      </c>
      <c r="K200" s="4">
        <v>9708.9</v>
      </c>
      <c r="L200" s="4">
        <v>9708.9</v>
      </c>
      <c r="M200" s="4">
        <v>9708.9</v>
      </c>
      <c r="N200" s="4">
        <v>9708.9</v>
      </c>
    </row>
    <row r="201" spans="1:16" ht="30">
      <c r="A201" s="152"/>
      <c r="B201" s="156"/>
      <c r="C201" s="156"/>
      <c r="D201" s="112" t="s">
        <v>7</v>
      </c>
      <c r="E201" s="120" t="s">
        <v>104</v>
      </c>
      <c r="F201" s="112" t="s">
        <v>152</v>
      </c>
      <c r="G201" s="112">
        <v>900</v>
      </c>
      <c r="H201" s="4">
        <f>I201+J201+K201+L201+M201+N201</f>
        <v>479.5</v>
      </c>
      <c r="I201" s="4">
        <v>0</v>
      </c>
      <c r="J201" s="4">
        <v>95.9</v>
      </c>
      <c r="K201" s="4">
        <v>95.9</v>
      </c>
      <c r="L201" s="4">
        <v>95.9</v>
      </c>
      <c r="M201" s="4">
        <v>95.9</v>
      </c>
      <c r="N201" s="4">
        <v>95.9</v>
      </c>
    </row>
    <row r="202" spans="1:16" ht="30">
      <c r="A202" s="152" t="s">
        <v>119</v>
      </c>
      <c r="B202" s="153" t="s">
        <v>176</v>
      </c>
      <c r="C202" s="156"/>
      <c r="D202" s="112" t="s">
        <v>18</v>
      </c>
      <c r="E202" s="120" t="s">
        <v>104</v>
      </c>
      <c r="F202" s="112" t="s">
        <v>172</v>
      </c>
      <c r="G202" s="112"/>
      <c r="H202" s="4">
        <f>I202+J202+K202+L202+M202+N202</f>
        <v>917.6</v>
      </c>
      <c r="I202" s="4">
        <f>I203+I204+I205</f>
        <v>917.6</v>
      </c>
      <c r="J202" s="4">
        <f t="shared" ref="J202:N202" si="80">J203+J205+J206</f>
        <v>0</v>
      </c>
      <c r="K202" s="4">
        <f t="shared" si="80"/>
        <v>0</v>
      </c>
      <c r="L202" s="4">
        <f t="shared" si="80"/>
        <v>0</v>
      </c>
      <c r="M202" s="4">
        <f t="shared" si="80"/>
        <v>0</v>
      </c>
      <c r="N202" s="4">
        <f t="shared" si="80"/>
        <v>0</v>
      </c>
    </row>
    <row r="203" spans="1:16" ht="26.25">
      <c r="A203" s="152"/>
      <c r="B203" s="154"/>
      <c r="C203" s="156"/>
      <c r="D203" s="6" t="s">
        <v>5</v>
      </c>
      <c r="E203" s="120" t="s">
        <v>104</v>
      </c>
      <c r="F203" s="112" t="s">
        <v>172</v>
      </c>
      <c r="G203" s="112">
        <v>600</v>
      </c>
      <c r="H203" s="4">
        <f>I203+J203+K203+L203+M203+N203</f>
        <v>93.1</v>
      </c>
      <c r="I203" s="4">
        <v>93.1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90"/>
      <c r="P203" s="91"/>
    </row>
    <row r="204" spans="1:16" ht="30">
      <c r="A204" s="152"/>
      <c r="B204" s="154"/>
      <c r="C204" s="156"/>
      <c r="D204" s="112" t="s">
        <v>6</v>
      </c>
      <c r="E204" s="120" t="s">
        <v>104</v>
      </c>
      <c r="F204" s="112" t="s">
        <v>172</v>
      </c>
      <c r="G204" s="112">
        <v>600</v>
      </c>
      <c r="H204" s="4">
        <f t="shared" ref="H204:H205" si="81">I204+J204+K204+L204+M204+N204</f>
        <v>682.6</v>
      </c>
      <c r="I204" s="4">
        <v>682.6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90"/>
      <c r="P204" s="91"/>
    </row>
    <row r="205" spans="1:16" ht="30">
      <c r="A205" s="152"/>
      <c r="B205" s="154"/>
      <c r="C205" s="156"/>
      <c r="D205" s="117" t="s">
        <v>8</v>
      </c>
      <c r="E205" s="116" t="s">
        <v>104</v>
      </c>
      <c r="F205" s="112" t="s">
        <v>172</v>
      </c>
      <c r="G205" s="112">
        <v>600</v>
      </c>
      <c r="H205" s="4">
        <f t="shared" si="81"/>
        <v>141.9</v>
      </c>
      <c r="I205" s="4">
        <v>141.9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</row>
    <row r="206" spans="1:16" ht="30">
      <c r="A206" s="152"/>
      <c r="B206" s="155"/>
      <c r="C206" s="156"/>
      <c r="D206" s="112" t="s">
        <v>7</v>
      </c>
      <c r="E206" s="120" t="s">
        <v>104</v>
      </c>
      <c r="F206" s="112" t="s">
        <v>172</v>
      </c>
      <c r="G206" s="112"/>
      <c r="H206" s="4"/>
      <c r="I206" s="4"/>
      <c r="J206" s="4"/>
      <c r="K206" s="4"/>
      <c r="L206" s="4"/>
      <c r="M206" s="4"/>
      <c r="N206" s="4"/>
    </row>
    <row r="207" spans="1:16" ht="30">
      <c r="A207" s="181">
        <v>4</v>
      </c>
      <c r="B207" s="197" t="s">
        <v>91</v>
      </c>
      <c r="C207" s="153" t="s">
        <v>19</v>
      </c>
      <c r="D207" s="150" t="s">
        <v>18</v>
      </c>
      <c r="E207" s="151" t="s">
        <v>64</v>
      </c>
      <c r="F207" s="150">
        <v>1540000000</v>
      </c>
      <c r="G207" s="150"/>
      <c r="H207" s="4">
        <f>I207+J207+K207+L207+M207+N207</f>
        <v>216664.5</v>
      </c>
      <c r="I207" s="4">
        <f t="shared" ref="I207:N207" si="82">I208+I210+I211</f>
        <v>48122.3</v>
      </c>
      <c r="J207" s="4">
        <f t="shared" si="82"/>
        <v>33533.799999999996</v>
      </c>
      <c r="K207" s="4">
        <f t="shared" si="82"/>
        <v>33533.800000000003</v>
      </c>
      <c r="L207" s="4">
        <f t="shared" si="82"/>
        <v>33738.699999999997</v>
      </c>
      <c r="M207" s="4">
        <f t="shared" si="82"/>
        <v>33807</v>
      </c>
      <c r="N207" s="4">
        <f t="shared" si="82"/>
        <v>33928.9</v>
      </c>
    </row>
    <row r="208" spans="1:16" ht="45" customHeight="1">
      <c r="A208" s="160"/>
      <c r="B208" s="160"/>
      <c r="C208" s="161"/>
      <c r="D208" s="112" t="s">
        <v>5</v>
      </c>
      <c r="E208" s="120" t="s">
        <v>64</v>
      </c>
      <c r="F208" s="112">
        <v>1540000000</v>
      </c>
      <c r="G208" s="112"/>
      <c r="H208" s="4">
        <f>I208+J208+K208+L208+M208+N208</f>
        <v>113363.30000000002</v>
      </c>
      <c r="I208" s="4">
        <f>I221+I220</f>
        <v>17679.900000000001</v>
      </c>
      <c r="J208" s="4">
        <f t="shared" ref="J208:N208" si="83">J221+J220</f>
        <v>18261.2</v>
      </c>
      <c r="K208" s="4">
        <f t="shared" si="83"/>
        <v>18991.400000000001</v>
      </c>
      <c r="L208" s="4">
        <f t="shared" si="83"/>
        <v>19333.2</v>
      </c>
      <c r="M208" s="4">
        <f t="shared" si="83"/>
        <v>19447.2</v>
      </c>
      <c r="N208" s="4">
        <f t="shared" si="83"/>
        <v>19650.400000000001</v>
      </c>
    </row>
    <row r="209" spans="1:15" ht="30">
      <c r="A209" s="160"/>
      <c r="B209" s="160"/>
      <c r="C209" s="161"/>
      <c r="D209" s="112" t="s">
        <v>6</v>
      </c>
      <c r="E209" s="120"/>
      <c r="F209" s="112"/>
      <c r="G209" s="112"/>
      <c r="H209" s="4"/>
      <c r="I209" s="4"/>
      <c r="J209" s="4"/>
      <c r="K209" s="4"/>
      <c r="L209" s="4"/>
      <c r="M209" s="4"/>
      <c r="N209" s="4"/>
    </row>
    <row r="210" spans="1:15" ht="30">
      <c r="A210" s="160"/>
      <c r="B210" s="160"/>
      <c r="C210" s="161"/>
      <c r="D210" s="114" t="s">
        <v>8</v>
      </c>
      <c r="E210" s="120" t="s">
        <v>64</v>
      </c>
      <c r="F210" s="112">
        <v>1540000000</v>
      </c>
      <c r="G210" s="112"/>
      <c r="H210" s="4">
        <f>I210+J210+K210+L210+M210+N210</f>
        <v>70340.799999999988</v>
      </c>
      <c r="I210" s="4">
        <f>I217+I229</f>
        <v>12540.6</v>
      </c>
      <c r="J210" s="4">
        <f t="shared" ref="J210:N210" si="84">J217+J229</f>
        <v>11385.4</v>
      </c>
      <c r="K210" s="4">
        <f t="shared" si="84"/>
        <v>11385.4</v>
      </c>
      <c r="L210" s="4">
        <f t="shared" si="84"/>
        <v>11590.3</v>
      </c>
      <c r="M210" s="4">
        <f t="shared" si="84"/>
        <v>11658.6</v>
      </c>
      <c r="N210" s="4">
        <f t="shared" si="84"/>
        <v>11780.5</v>
      </c>
    </row>
    <row r="211" spans="1:15" ht="30">
      <c r="A211" s="167"/>
      <c r="B211" s="167"/>
      <c r="C211" s="187"/>
      <c r="D211" s="112" t="s">
        <v>7</v>
      </c>
      <c r="E211" s="120" t="s">
        <v>64</v>
      </c>
      <c r="F211" s="112">
        <v>1540000000</v>
      </c>
      <c r="G211" s="112"/>
      <c r="H211" s="4">
        <f>I211+J211+K211+L211+M211+N211</f>
        <v>32960.400000000001</v>
      </c>
      <c r="I211" s="4">
        <f>I218+I230</f>
        <v>17901.8</v>
      </c>
      <c r="J211" s="4">
        <f t="shared" ref="J211:N211" si="85">J218+J230</f>
        <v>3887.2</v>
      </c>
      <c r="K211" s="4">
        <f t="shared" si="85"/>
        <v>3157</v>
      </c>
      <c r="L211" s="4">
        <f t="shared" si="85"/>
        <v>2815.2</v>
      </c>
      <c r="M211" s="4">
        <f t="shared" si="85"/>
        <v>2701.2</v>
      </c>
      <c r="N211" s="4">
        <f t="shared" si="85"/>
        <v>2498</v>
      </c>
      <c r="O211" s="9"/>
    </row>
    <row r="212" spans="1:15" ht="19.5" customHeight="1">
      <c r="A212" s="152" t="s">
        <v>92</v>
      </c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</row>
    <row r="213" spans="1:15" ht="19.5" customHeight="1">
      <c r="A213" s="193" t="s">
        <v>71</v>
      </c>
      <c r="B213" s="183"/>
      <c r="C213" s="183"/>
      <c r="D213" s="183"/>
      <c r="E213" s="183"/>
      <c r="F213" s="183"/>
      <c r="G213" s="183"/>
      <c r="H213" s="183"/>
      <c r="I213" s="183"/>
      <c r="J213" s="183"/>
      <c r="K213" s="183"/>
      <c r="L213" s="183"/>
      <c r="M213" s="183"/>
      <c r="N213" s="184"/>
    </row>
    <row r="214" spans="1:15" ht="30">
      <c r="A214" s="159" t="s">
        <v>55</v>
      </c>
      <c r="B214" s="153" t="s">
        <v>63</v>
      </c>
      <c r="C214" s="162"/>
      <c r="D214" s="112" t="s">
        <v>18</v>
      </c>
      <c r="E214" s="120" t="s">
        <v>64</v>
      </c>
      <c r="F214" s="112">
        <v>1540143290</v>
      </c>
      <c r="G214" s="113"/>
      <c r="H214" s="4">
        <f>I214+J214+K214+L214+M214+N214</f>
        <v>102987.59999999999</v>
      </c>
      <c r="I214" s="4">
        <f t="shared" ref="I214:N214" si="86">I217+I218</f>
        <v>30128.799999999999</v>
      </c>
      <c r="J214" s="4">
        <f t="shared" si="86"/>
        <v>15272.599999999999</v>
      </c>
      <c r="K214" s="4">
        <f t="shared" si="86"/>
        <v>14542.4</v>
      </c>
      <c r="L214" s="4">
        <f t="shared" si="86"/>
        <v>14405.5</v>
      </c>
      <c r="M214" s="4">
        <f t="shared" si="86"/>
        <v>14359.8</v>
      </c>
      <c r="N214" s="4">
        <f t="shared" si="86"/>
        <v>14278.5</v>
      </c>
    </row>
    <row r="215" spans="1:15" ht="26.25">
      <c r="A215" s="160"/>
      <c r="B215" s="161"/>
      <c r="C215" s="161"/>
      <c r="D215" s="6" t="s">
        <v>5</v>
      </c>
      <c r="E215" s="28"/>
      <c r="F215" s="112"/>
      <c r="G215" s="112"/>
      <c r="H215" s="4"/>
      <c r="I215" s="4"/>
      <c r="J215" s="4"/>
      <c r="K215" s="29"/>
      <c r="L215" s="29"/>
      <c r="M215" s="29"/>
      <c r="N215" s="15"/>
    </row>
    <row r="216" spans="1:15" ht="30">
      <c r="A216" s="160"/>
      <c r="B216" s="161"/>
      <c r="C216" s="161"/>
      <c r="D216" s="112" t="s">
        <v>6</v>
      </c>
      <c r="E216" s="120"/>
      <c r="F216" s="112"/>
      <c r="G216" s="112"/>
      <c r="H216" s="4"/>
      <c r="I216" s="4"/>
      <c r="J216" s="4"/>
      <c r="K216" s="4"/>
      <c r="L216" s="4"/>
      <c r="M216" s="4"/>
      <c r="N216" s="15"/>
    </row>
    <row r="217" spans="1:15" ht="30">
      <c r="A217" s="160"/>
      <c r="B217" s="161"/>
      <c r="C217" s="161"/>
      <c r="D217" s="114" t="s">
        <v>8</v>
      </c>
      <c r="E217" s="120" t="s">
        <v>64</v>
      </c>
      <c r="F217" s="112">
        <v>1540143290</v>
      </c>
      <c r="G217" s="112">
        <v>600</v>
      </c>
      <c r="H217" s="4">
        <f>I217+J217+K217+L217+M217+N217</f>
        <v>70027.200000000012</v>
      </c>
      <c r="I217" s="4">
        <v>12227</v>
      </c>
      <c r="J217" s="4">
        <v>11385.4</v>
      </c>
      <c r="K217" s="4">
        <v>11385.4</v>
      </c>
      <c r="L217" s="4">
        <v>11590.3</v>
      </c>
      <c r="M217" s="4">
        <v>11658.6</v>
      </c>
      <c r="N217" s="15">
        <v>11780.5</v>
      </c>
    </row>
    <row r="218" spans="1:15" ht="30">
      <c r="A218" s="160"/>
      <c r="B218" s="161"/>
      <c r="C218" s="161"/>
      <c r="D218" s="112" t="s">
        <v>7</v>
      </c>
      <c r="E218" s="120" t="s">
        <v>64</v>
      </c>
      <c r="F218" s="112">
        <v>1540143290</v>
      </c>
      <c r="G218" s="112">
        <v>900</v>
      </c>
      <c r="H218" s="4">
        <f t="shared" ref="H218:H221" si="87">I218+J218+K218+L218+M218+N218</f>
        <v>32960.400000000001</v>
      </c>
      <c r="I218" s="4">
        <v>17901.8</v>
      </c>
      <c r="J218" s="4">
        <v>3887.2</v>
      </c>
      <c r="K218" s="4">
        <v>3157</v>
      </c>
      <c r="L218" s="4">
        <v>2815.2</v>
      </c>
      <c r="M218" s="4">
        <v>2701.2</v>
      </c>
      <c r="N218" s="4">
        <v>2498</v>
      </c>
    </row>
    <row r="219" spans="1:15" ht="30" customHeight="1">
      <c r="A219" s="152" t="s">
        <v>57</v>
      </c>
      <c r="B219" s="156" t="s">
        <v>93</v>
      </c>
      <c r="C219" s="156"/>
      <c r="D219" s="112" t="s">
        <v>18</v>
      </c>
      <c r="E219" s="120" t="s">
        <v>64</v>
      </c>
      <c r="F219" s="112">
        <v>1540273190</v>
      </c>
      <c r="G219" s="112"/>
      <c r="H219" s="4">
        <f t="shared" si="87"/>
        <v>113363.30000000002</v>
      </c>
      <c r="I219" s="4">
        <f>I220+I221</f>
        <v>17679.900000000001</v>
      </c>
      <c r="J219" s="4">
        <f t="shared" ref="J219:N219" si="88">J220+J221</f>
        <v>18261.2</v>
      </c>
      <c r="K219" s="4">
        <f t="shared" si="88"/>
        <v>18991.400000000001</v>
      </c>
      <c r="L219" s="4">
        <f t="shared" si="88"/>
        <v>19333.2</v>
      </c>
      <c r="M219" s="4">
        <f t="shared" si="88"/>
        <v>19447.2</v>
      </c>
      <c r="N219" s="4">
        <f t="shared" si="88"/>
        <v>19650.400000000001</v>
      </c>
    </row>
    <row r="220" spans="1:15" ht="23.25" customHeight="1">
      <c r="A220" s="152"/>
      <c r="B220" s="156"/>
      <c r="C220" s="156"/>
      <c r="D220" s="157" t="s">
        <v>5</v>
      </c>
      <c r="E220" s="120" t="s">
        <v>64</v>
      </c>
      <c r="F220" s="112">
        <v>1540273190</v>
      </c>
      <c r="G220" s="112">
        <v>300</v>
      </c>
      <c r="H220" s="4">
        <f t="shared" ref="H220" si="89">I220+J220+K220+L220+M220+N220</f>
        <v>106813</v>
      </c>
      <c r="I220" s="4">
        <v>11129.6</v>
      </c>
      <c r="J220" s="4">
        <v>18261.2</v>
      </c>
      <c r="K220" s="4">
        <v>18991.400000000001</v>
      </c>
      <c r="L220" s="4">
        <v>19333.2</v>
      </c>
      <c r="M220" s="4">
        <v>19447.2</v>
      </c>
      <c r="N220" s="15">
        <v>19650.400000000001</v>
      </c>
    </row>
    <row r="221" spans="1:15" ht="24.75" customHeight="1">
      <c r="A221" s="152"/>
      <c r="B221" s="156"/>
      <c r="C221" s="156"/>
      <c r="D221" s="158"/>
      <c r="E221" s="120" t="s">
        <v>64</v>
      </c>
      <c r="F221" s="112">
        <v>1540273190</v>
      </c>
      <c r="G221" s="112">
        <v>600</v>
      </c>
      <c r="H221" s="4">
        <f t="shared" si="87"/>
        <v>6550.3</v>
      </c>
      <c r="I221" s="4">
        <v>6550.3</v>
      </c>
      <c r="J221" s="4">
        <v>0</v>
      </c>
      <c r="K221" s="4">
        <v>0</v>
      </c>
      <c r="L221" s="4">
        <v>0</v>
      </c>
      <c r="M221" s="4">
        <v>0</v>
      </c>
      <c r="N221" s="15">
        <v>0</v>
      </c>
    </row>
    <row r="222" spans="1:15" ht="30">
      <c r="A222" s="152"/>
      <c r="B222" s="156"/>
      <c r="C222" s="156"/>
      <c r="D222" s="112" t="s">
        <v>6</v>
      </c>
      <c r="E222" s="120"/>
      <c r="F222" s="112"/>
      <c r="G222" s="112"/>
      <c r="H222" s="4"/>
      <c r="I222" s="4"/>
      <c r="J222" s="4"/>
      <c r="K222" s="4"/>
      <c r="L222" s="4"/>
      <c r="M222" s="4"/>
      <c r="N222" s="15"/>
    </row>
    <row r="223" spans="1:15" ht="30">
      <c r="A223" s="152"/>
      <c r="B223" s="156"/>
      <c r="C223" s="156"/>
      <c r="D223" s="114" t="s">
        <v>8</v>
      </c>
      <c r="E223" s="120"/>
      <c r="F223" s="112"/>
      <c r="G223" s="112"/>
      <c r="H223" s="4"/>
      <c r="I223" s="4"/>
      <c r="J223" s="4"/>
      <c r="K223" s="4"/>
      <c r="L223" s="4"/>
      <c r="M223" s="4"/>
      <c r="N223" s="15"/>
    </row>
    <row r="224" spans="1:15" ht="29.25" customHeight="1">
      <c r="A224" s="152"/>
      <c r="B224" s="156"/>
      <c r="C224" s="156"/>
      <c r="D224" s="112" t="s">
        <v>7</v>
      </c>
      <c r="E224" s="120"/>
      <c r="F224" s="112"/>
      <c r="G224" s="112"/>
      <c r="H224" s="4"/>
      <c r="I224" s="4"/>
      <c r="J224" s="4"/>
      <c r="K224" s="4"/>
      <c r="L224" s="4"/>
      <c r="M224" s="4"/>
      <c r="N224" s="15"/>
    </row>
    <row r="225" spans="1:14" ht="5.25" hidden="1" customHeight="1">
      <c r="A225" s="109"/>
      <c r="B225" s="110"/>
      <c r="C225" s="110"/>
      <c r="D225" s="112"/>
      <c r="E225" s="120"/>
      <c r="F225" s="112"/>
      <c r="G225" s="112"/>
      <c r="H225" s="4"/>
      <c r="I225" s="4"/>
      <c r="J225" s="4"/>
      <c r="K225" s="4"/>
      <c r="L225" s="4"/>
      <c r="M225" s="4"/>
      <c r="N225" s="15"/>
    </row>
    <row r="226" spans="1:14" ht="33" customHeight="1">
      <c r="A226" s="159" t="s">
        <v>105</v>
      </c>
      <c r="B226" s="153" t="s">
        <v>63</v>
      </c>
      <c r="C226" s="162"/>
      <c r="D226" s="112" t="s">
        <v>18</v>
      </c>
      <c r="E226" s="120" t="s">
        <v>64</v>
      </c>
      <c r="F226" s="112">
        <v>1540143240</v>
      </c>
      <c r="G226" s="113"/>
      <c r="H226" s="4">
        <f>I226+J226+K226+L226+M226+N226</f>
        <v>313.60000000000002</v>
      </c>
      <c r="I226" s="4">
        <f t="shared" ref="I226:N226" si="90">I229+I230</f>
        <v>313.60000000000002</v>
      </c>
      <c r="J226" s="4">
        <f t="shared" si="90"/>
        <v>0</v>
      </c>
      <c r="K226" s="4">
        <f t="shared" si="90"/>
        <v>0</v>
      </c>
      <c r="L226" s="4">
        <f t="shared" si="90"/>
        <v>0</v>
      </c>
      <c r="M226" s="4">
        <f t="shared" si="90"/>
        <v>0</v>
      </c>
      <c r="N226" s="4">
        <f t="shared" si="90"/>
        <v>0</v>
      </c>
    </row>
    <row r="227" spans="1:14" ht="28.5" customHeight="1">
      <c r="A227" s="160"/>
      <c r="B227" s="161"/>
      <c r="C227" s="161"/>
      <c r="D227" s="57" t="s">
        <v>5</v>
      </c>
      <c r="E227" s="28"/>
      <c r="F227" s="112"/>
      <c r="G227" s="112"/>
      <c r="H227" s="4"/>
      <c r="I227" s="4"/>
      <c r="J227" s="4"/>
      <c r="K227" s="29"/>
      <c r="L227" s="29"/>
      <c r="M227" s="29"/>
      <c r="N227" s="15"/>
    </row>
    <row r="228" spans="1:14" ht="30" customHeight="1">
      <c r="A228" s="160"/>
      <c r="B228" s="161"/>
      <c r="C228" s="161"/>
      <c r="D228" s="112" t="s">
        <v>6</v>
      </c>
      <c r="E228" s="120"/>
      <c r="F228" s="112"/>
      <c r="G228" s="112"/>
      <c r="H228" s="4"/>
      <c r="I228" s="4"/>
      <c r="J228" s="4"/>
      <c r="K228" s="4"/>
      <c r="L228" s="4"/>
      <c r="M228" s="4"/>
      <c r="N228" s="15"/>
    </row>
    <row r="229" spans="1:14" ht="28.5" customHeight="1">
      <c r="A229" s="160"/>
      <c r="B229" s="161"/>
      <c r="C229" s="161"/>
      <c r="D229" s="114" t="s">
        <v>8</v>
      </c>
      <c r="E229" s="120" t="s">
        <v>64</v>
      </c>
      <c r="F229" s="112">
        <v>1540143240</v>
      </c>
      <c r="G229" s="112">
        <v>600</v>
      </c>
      <c r="H229" s="4">
        <f>I229+J229+K229+L229+M229+N229</f>
        <v>313.60000000000002</v>
      </c>
      <c r="I229" s="4">
        <v>313.60000000000002</v>
      </c>
      <c r="J229" s="4">
        <v>0</v>
      </c>
      <c r="K229" s="4">
        <v>0</v>
      </c>
      <c r="L229" s="4">
        <v>0</v>
      </c>
      <c r="M229" s="4">
        <v>0</v>
      </c>
      <c r="N229" s="15"/>
    </row>
    <row r="230" spans="1:14" ht="32.25" customHeight="1">
      <c r="A230" s="160"/>
      <c r="B230" s="161"/>
      <c r="C230" s="161"/>
      <c r="D230" s="112" t="s">
        <v>7</v>
      </c>
      <c r="E230" s="120"/>
      <c r="F230" s="112"/>
      <c r="G230" s="112"/>
      <c r="H230" s="4"/>
      <c r="I230" s="4"/>
      <c r="J230" s="4"/>
      <c r="K230" s="4"/>
      <c r="L230" s="4"/>
      <c r="M230" s="4"/>
      <c r="N230" s="4"/>
    </row>
    <row r="231" spans="1:14" ht="32.25" customHeight="1">
      <c r="A231" s="152" t="s">
        <v>58</v>
      </c>
      <c r="B231" s="156" t="s">
        <v>50</v>
      </c>
      <c r="C231" s="156" t="s">
        <v>19</v>
      </c>
      <c r="D231" s="150" t="s">
        <v>18</v>
      </c>
      <c r="E231" s="151" t="s">
        <v>68</v>
      </c>
      <c r="F231" s="150">
        <v>1550000000</v>
      </c>
      <c r="G231" s="150"/>
      <c r="H231" s="4">
        <f>I231+J231+K231+L231+M231+N231</f>
        <v>238827.3</v>
      </c>
      <c r="I231" s="4">
        <f t="shared" ref="I231:N231" si="91">I234+I235+I236</f>
        <v>42100</v>
      </c>
      <c r="J231" s="4">
        <f t="shared" si="91"/>
        <v>38866.199999999997</v>
      </c>
      <c r="K231" s="4">
        <f t="shared" si="91"/>
        <v>38866.199999999997</v>
      </c>
      <c r="L231" s="4">
        <f t="shared" si="91"/>
        <v>39428.6</v>
      </c>
      <c r="M231" s="4">
        <f t="shared" si="91"/>
        <v>39615.899999999994</v>
      </c>
      <c r="N231" s="4">
        <f t="shared" si="91"/>
        <v>39950.399999999994</v>
      </c>
    </row>
    <row r="232" spans="1:14" ht="31.5" customHeight="1">
      <c r="A232" s="176"/>
      <c r="B232" s="176"/>
      <c r="C232" s="176"/>
      <c r="D232" s="6" t="s">
        <v>5</v>
      </c>
      <c r="E232" s="120"/>
      <c r="F232" s="112"/>
      <c r="G232" s="112"/>
      <c r="H232" s="4"/>
      <c r="I232" s="4"/>
      <c r="J232" s="4"/>
      <c r="K232" s="4"/>
      <c r="L232" s="4"/>
      <c r="M232" s="4"/>
      <c r="N232" s="4"/>
    </row>
    <row r="233" spans="1:14" ht="30" customHeight="1">
      <c r="A233" s="176"/>
      <c r="B233" s="176"/>
      <c r="C233" s="176"/>
      <c r="D233" s="6" t="s">
        <v>6</v>
      </c>
      <c r="E233" s="120"/>
      <c r="F233" s="112"/>
      <c r="G233" s="112"/>
      <c r="H233" s="4"/>
      <c r="I233" s="4"/>
      <c r="J233" s="4"/>
      <c r="K233" s="4"/>
      <c r="L233" s="4"/>
      <c r="M233" s="4"/>
      <c r="N233" s="4"/>
    </row>
    <row r="234" spans="1:14" ht="19.5" customHeight="1">
      <c r="A234" s="176"/>
      <c r="B234" s="176"/>
      <c r="C234" s="176"/>
      <c r="D234" s="185" t="s">
        <v>8</v>
      </c>
      <c r="E234" s="194" t="s">
        <v>68</v>
      </c>
      <c r="F234" s="185">
        <v>1550000000</v>
      </c>
      <c r="G234" s="112">
        <v>100</v>
      </c>
      <c r="H234" s="4">
        <f>I234+J234+K234+L234+M234+N234</f>
        <v>193902.89999999997</v>
      </c>
      <c r="I234" s="4">
        <f>I241</f>
        <v>35281.1</v>
      </c>
      <c r="J234" s="4">
        <v>31245.1</v>
      </c>
      <c r="K234" s="4">
        <v>31245.1</v>
      </c>
      <c r="L234" s="4">
        <f t="shared" ref="L234:N234" si="92">L241</f>
        <v>31807.5</v>
      </c>
      <c r="M234" s="4">
        <f t="shared" si="92"/>
        <v>31994.799999999999</v>
      </c>
      <c r="N234" s="4">
        <f t="shared" si="92"/>
        <v>32329.3</v>
      </c>
    </row>
    <row r="235" spans="1:14" ht="19.5" customHeight="1">
      <c r="A235" s="176"/>
      <c r="B235" s="176"/>
      <c r="C235" s="176"/>
      <c r="D235" s="195"/>
      <c r="E235" s="194"/>
      <c r="F235" s="195"/>
      <c r="G235" s="112">
        <v>200</v>
      </c>
      <c r="H235" s="4">
        <f>I235+J235+K235+L235+M235+N235</f>
        <v>42891</v>
      </c>
      <c r="I235" s="4">
        <f>I242</f>
        <v>6499</v>
      </c>
      <c r="J235" s="4">
        <v>7278.4</v>
      </c>
      <c r="K235" s="4">
        <v>7278.4</v>
      </c>
      <c r="L235" s="4">
        <f t="shared" ref="L235:N235" si="93">L242</f>
        <v>7278.4</v>
      </c>
      <c r="M235" s="4">
        <f t="shared" si="93"/>
        <v>7278.4</v>
      </c>
      <c r="N235" s="4">
        <f t="shared" si="93"/>
        <v>7278.4</v>
      </c>
    </row>
    <row r="236" spans="1:14" ht="19.5" customHeight="1">
      <c r="A236" s="176"/>
      <c r="B236" s="176"/>
      <c r="C236" s="176"/>
      <c r="D236" s="195"/>
      <c r="E236" s="194"/>
      <c r="F236" s="195"/>
      <c r="G236" s="112">
        <v>800</v>
      </c>
      <c r="H236" s="4">
        <f>I236+J236+K236+L236+M236+N236</f>
        <v>2033.4</v>
      </c>
      <c r="I236" s="4">
        <f>I243</f>
        <v>319.89999999999998</v>
      </c>
      <c r="J236" s="4">
        <v>342.7</v>
      </c>
      <c r="K236" s="4">
        <v>342.7</v>
      </c>
      <c r="L236" s="4">
        <f t="shared" ref="L236:N236" si="94">L243</f>
        <v>342.7</v>
      </c>
      <c r="M236" s="4">
        <f t="shared" si="94"/>
        <v>342.7</v>
      </c>
      <c r="N236" s="4">
        <f t="shared" si="94"/>
        <v>342.7</v>
      </c>
    </row>
    <row r="237" spans="1:14" ht="26.25">
      <c r="A237" s="176"/>
      <c r="B237" s="176"/>
      <c r="C237" s="176"/>
      <c r="D237" s="6" t="s">
        <v>7</v>
      </c>
      <c r="E237" s="120"/>
      <c r="F237" s="112"/>
      <c r="G237" s="112"/>
      <c r="H237" s="4"/>
      <c r="I237" s="4"/>
      <c r="J237" s="4"/>
      <c r="K237" s="4"/>
      <c r="L237" s="4"/>
      <c r="M237" s="4"/>
      <c r="N237" s="4"/>
    </row>
    <row r="238" spans="1:14" ht="30">
      <c r="A238" s="152" t="s">
        <v>59</v>
      </c>
      <c r="B238" s="156" t="s">
        <v>56</v>
      </c>
      <c r="C238" s="156"/>
      <c r="D238" s="112" t="s">
        <v>18</v>
      </c>
      <c r="E238" s="120" t="s">
        <v>68</v>
      </c>
      <c r="F238" s="112">
        <v>1550143590</v>
      </c>
      <c r="G238" s="112"/>
      <c r="H238" s="4">
        <f>I238+J238+K238+L238+M238+N238</f>
        <v>245295.1</v>
      </c>
      <c r="I238" s="4">
        <f t="shared" ref="I238:N238" si="95">I241+I242+I243</f>
        <v>42100</v>
      </c>
      <c r="J238" s="4">
        <f t="shared" si="95"/>
        <v>42100.1</v>
      </c>
      <c r="K238" s="4">
        <f t="shared" si="95"/>
        <v>42100.1</v>
      </c>
      <c r="L238" s="4">
        <f t="shared" si="95"/>
        <v>39428.6</v>
      </c>
      <c r="M238" s="4">
        <f t="shared" si="95"/>
        <v>39615.899999999994</v>
      </c>
      <c r="N238" s="4">
        <f t="shared" si="95"/>
        <v>39950.399999999994</v>
      </c>
    </row>
    <row r="239" spans="1:14" ht="26.25">
      <c r="A239" s="152"/>
      <c r="B239" s="156"/>
      <c r="C239" s="156"/>
      <c r="D239" s="6" t="s">
        <v>5</v>
      </c>
      <c r="E239" s="120"/>
      <c r="F239" s="112"/>
      <c r="G239" s="112"/>
      <c r="H239" s="4"/>
      <c r="I239" s="4"/>
      <c r="J239" s="4"/>
      <c r="K239" s="4"/>
      <c r="L239" s="4"/>
      <c r="M239" s="4"/>
      <c r="N239" s="4"/>
    </row>
    <row r="240" spans="1:14" ht="26.25">
      <c r="A240" s="152"/>
      <c r="B240" s="156"/>
      <c r="C240" s="156"/>
      <c r="D240" s="6" t="s">
        <v>6</v>
      </c>
      <c r="E240" s="120"/>
      <c r="F240" s="112"/>
      <c r="G240" s="112"/>
      <c r="H240" s="4"/>
      <c r="I240" s="4"/>
      <c r="J240" s="4"/>
      <c r="K240" s="4"/>
      <c r="L240" s="4"/>
      <c r="M240" s="4"/>
      <c r="N240" s="4"/>
    </row>
    <row r="241" spans="1:14">
      <c r="A241" s="152"/>
      <c r="B241" s="156"/>
      <c r="C241" s="156"/>
      <c r="D241" s="185" t="s">
        <v>8</v>
      </c>
      <c r="E241" s="194" t="s">
        <v>68</v>
      </c>
      <c r="F241" s="112">
        <v>1550143590</v>
      </c>
      <c r="G241" s="112">
        <v>100</v>
      </c>
      <c r="H241" s="4">
        <f>I241+J241+K241+L241+M241+N241</f>
        <v>201974.89999999997</v>
      </c>
      <c r="I241" s="4">
        <v>35281.1</v>
      </c>
      <c r="J241" s="4">
        <v>35281.1</v>
      </c>
      <c r="K241" s="4">
        <v>35281.1</v>
      </c>
      <c r="L241" s="4">
        <v>31807.5</v>
      </c>
      <c r="M241" s="4">
        <v>31994.799999999999</v>
      </c>
      <c r="N241" s="4">
        <v>32329.3</v>
      </c>
    </row>
    <row r="242" spans="1:14">
      <c r="A242" s="152"/>
      <c r="B242" s="156"/>
      <c r="C242" s="156"/>
      <c r="D242" s="185"/>
      <c r="E242" s="194"/>
      <c r="F242" s="112">
        <v>1550143590</v>
      </c>
      <c r="G242" s="112">
        <v>200</v>
      </c>
      <c r="H242" s="4">
        <f>I242+J242+K242+L242+M242+N242</f>
        <v>41332.400000000001</v>
      </c>
      <c r="I242" s="4">
        <v>6499</v>
      </c>
      <c r="J242" s="4">
        <v>6499.1</v>
      </c>
      <c r="K242" s="4">
        <v>6499.1</v>
      </c>
      <c r="L242" s="4">
        <v>7278.4</v>
      </c>
      <c r="M242" s="4">
        <v>7278.4</v>
      </c>
      <c r="N242" s="4">
        <v>7278.4</v>
      </c>
    </row>
    <row r="243" spans="1:14">
      <c r="A243" s="152"/>
      <c r="B243" s="156"/>
      <c r="C243" s="156"/>
      <c r="D243" s="185"/>
      <c r="E243" s="194"/>
      <c r="F243" s="112">
        <v>1550143590</v>
      </c>
      <c r="G243" s="112">
        <v>800</v>
      </c>
      <c r="H243" s="4">
        <f>I243+J243+K243+L243+M243+N243</f>
        <v>1987.8</v>
      </c>
      <c r="I243" s="4">
        <v>319.89999999999998</v>
      </c>
      <c r="J243" s="4">
        <v>319.89999999999998</v>
      </c>
      <c r="K243" s="4">
        <v>319.89999999999998</v>
      </c>
      <c r="L243" s="4">
        <v>342.7</v>
      </c>
      <c r="M243" s="4">
        <v>342.7</v>
      </c>
      <c r="N243" s="4">
        <v>342.7</v>
      </c>
    </row>
    <row r="244" spans="1:14" ht="27" customHeight="1">
      <c r="A244" s="152"/>
      <c r="B244" s="156"/>
      <c r="C244" s="156"/>
      <c r="D244" s="112" t="s">
        <v>7</v>
      </c>
      <c r="E244" s="120"/>
      <c r="F244" s="112"/>
      <c r="G244" s="112"/>
      <c r="H244" s="4"/>
      <c r="I244" s="4"/>
      <c r="J244" s="4"/>
      <c r="K244" s="4"/>
      <c r="L244" s="4"/>
      <c r="M244" s="4"/>
      <c r="N244" s="21"/>
    </row>
    <row r="245" spans="1:14" ht="34.5" customHeight="1">
      <c r="A245" s="152" t="s">
        <v>61</v>
      </c>
      <c r="B245" s="156" t="s">
        <v>87</v>
      </c>
      <c r="C245" s="156" t="s">
        <v>19</v>
      </c>
      <c r="D245" s="150" t="s">
        <v>18</v>
      </c>
      <c r="E245" s="151" t="s">
        <v>155</v>
      </c>
      <c r="F245" s="150">
        <v>1560000000</v>
      </c>
      <c r="G245" s="150"/>
      <c r="H245" s="4">
        <f>I245+J245+K245+L245+M245+N245</f>
        <v>239868.40000000002</v>
      </c>
      <c r="I245" s="4">
        <f t="shared" ref="I245:N245" si="96">I246+I247</f>
        <v>33997.799999999996</v>
      </c>
      <c r="J245" s="4">
        <f t="shared" si="96"/>
        <v>39311.699999999997</v>
      </c>
      <c r="K245" s="4">
        <f t="shared" si="96"/>
        <v>40864.600000000006</v>
      </c>
      <c r="L245" s="4">
        <f t="shared" si="96"/>
        <v>41591.599999999999</v>
      </c>
      <c r="M245" s="4">
        <f t="shared" si="96"/>
        <v>41836.9</v>
      </c>
      <c r="N245" s="4">
        <f t="shared" si="96"/>
        <v>42265.8</v>
      </c>
    </row>
    <row r="246" spans="1:14" ht="30" customHeight="1">
      <c r="A246" s="173"/>
      <c r="B246" s="173"/>
      <c r="C246" s="173"/>
      <c r="D246" s="6" t="s">
        <v>5</v>
      </c>
      <c r="E246" s="120" t="s">
        <v>155</v>
      </c>
      <c r="F246" s="112">
        <v>1560000000</v>
      </c>
      <c r="G246" s="112"/>
      <c r="H246" s="4">
        <f>I246+J246+K246+L246+M246+N246</f>
        <v>231390.39999999997</v>
      </c>
      <c r="I246" s="4">
        <f>I251+I256+I266+I271</f>
        <v>33015.699999999997</v>
      </c>
      <c r="J246" s="4">
        <f t="shared" ref="J246:N246" si="97">J251+J256+J266+J271</f>
        <v>37881.1</v>
      </c>
      <c r="K246" s="4">
        <f t="shared" si="97"/>
        <v>39376.800000000003</v>
      </c>
      <c r="L246" s="4">
        <f t="shared" si="97"/>
        <v>40077</v>
      </c>
      <c r="M246" s="4">
        <f t="shared" si="97"/>
        <v>40313.4</v>
      </c>
      <c r="N246" s="4">
        <f t="shared" si="97"/>
        <v>40726.400000000001</v>
      </c>
    </row>
    <row r="247" spans="1:14" ht="30">
      <c r="A247" s="173"/>
      <c r="B247" s="173"/>
      <c r="C247" s="173"/>
      <c r="D247" s="112" t="s">
        <v>6</v>
      </c>
      <c r="E247" s="120" t="s">
        <v>69</v>
      </c>
      <c r="F247" s="112">
        <v>1560000000</v>
      </c>
      <c r="G247" s="112"/>
      <c r="H247" s="4">
        <f>I247+J247+K247+L247+M247+N247</f>
        <v>8478</v>
      </c>
      <c r="I247" s="4">
        <f>I262</f>
        <v>982.1</v>
      </c>
      <c r="J247" s="4">
        <f t="shared" ref="J247:N247" si="98">J262</f>
        <v>1430.6</v>
      </c>
      <c r="K247" s="4">
        <f t="shared" si="98"/>
        <v>1487.8</v>
      </c>
      <c r="L247" s="4">
        <f t="shared" si="98"/>
        <v>1514.6</v>
      </c>
      <c r="M247" s="4">
        <f t="shared" si="98"/>
        <v>1523.5</v>
      </c>
      <c r="N247" s="4">
        <f t="shared" si="98"/>
        <v>1539.4</v>
      </c>
    </row>
    <row r="248" spans="1:14" ht="25.5">
      <c r="A248" s="173"/>
      <c r="B248" s="173"/>
      <c r="C248" s="173"/>
      <c r="D248" s="67" t="s">
        <v>8</v>
      </c>
      <c r="E248" s="120"/>
      <c r="F248" s="112"/>
      <c r="G248" s="112"/>
      <c r="H248" s="4"/>
      <c r="I248" s="4"/>
      <c r="J248" s="4"/>
      <c r="K248" s="4"/>
      <c r="L248" s="4"/>
      <c r="M248" s="4"/>
      <c r="N248" s="4"/>
    </row>
    <row r="249" spans="1:14" ht="26.25">
      <c r="A249" s="173"/>
      <c r="B249" s="173"/>
      <c r="C249" s="173"/>
      <c r="D249" s="6" t="s">
        <v>7</v>
      </c>
      <c r="E249" s="120"/>
      <c r="F249" s="112"/>
      <c r="G249" s="112"/>
      <c r="H249" s="4"/>
      <c r="I249" s="4"/>
      <c r="J249" s="4"/>
      <c r="K249" s="4"/>
      <c r="L249" s="4"/>
      <c r="M249" s="4"/>
      <c r="N249" s="4"/>
    </row>
    <row r="250" spans="1:14" ht="40.5" customHeight="1">
      <c r="A250" s="152" t="s">
        <v>62</v>
      </c>
      <c r="B250" s="174" t="s">
        <v>144</v>
      </c>
      <c r="C250" s="156"/>
      <c r="D250" s="112" t="s">
        <v>18</v>
      </c>
      <c r="E250" s="120" t="s">
        <v>69</v>
      </c>
      <c r="F250" s="131">
        <v>1560173150</v>
      </c>
      <c r="G250" s="131"/>
      <c r="H250" s="4">
        <f>I250+J250+K250+L250+M250+N250</f>
        <v>218004.90000000002</v>
      </c>
      <c r="I250" s="4">
        <f t="shared" ref="I250:N250" si="99">I251</f>
        <v>30897.9</v>
      </c>
      <c r="J250" s="4">
        <f t="shared" si="99"/>
        <v>35709.4</v>
      </c>
      <c r="K250" s="4">
        <f t="shared" si="99"/>
        <v>37137.300000000003</v>
      </c>
      <c r="L250" s="4">
        <f t="shared" si="99"/>
        <v>37805.800000000003</v>
      </c>
      <c r="M250" s="4">
        <f t="shared" si="99"/>
        <v>38028.6</v>
      </c>
      <c r="N250" s="4">
        <f t="shared" si="99"/>
        <v>38425.9</v>
      </c>
    </row>
    <row r="251" spans="1:14" ht="40.5" customHeight="1">
      <c r="A251" s="152"/>
      <c r="B251" s="174"/>
      <c r="C251" s="156"/>
      <c r="D251" s="6" t="s">
        <v>5</v>
      </c>
      <c r="E251" s="120" t="s">
        <v>69</v>
      </c>
      <c r="F251" s="131">
        <v>1560173150</v>
      </c>
      <c r="G251" s="131">
        <v>300</v>
      </c>
      <c r="H251" s="4">
        <f>I251+J251+K251+L251+M251+N251</f>
        <v>218004.90000000002</v>
      </c>
      <c r="I251" s="4">
        <v>30897.9</v>
      </c>
      <c r="J251" s="4">
        <v>35709.4</v>
      </c>
      <c r="K251" s="4">
        <v>37137.300000000003</v>
      </c>
      <c r="L251" s="4">
        <v>37805.800000000003</v>
      </c>
      <c r="M251" s="4">
        <v>38028.6</v>
      </c>
      <c r="N251" s="15">
        <v>38425.9</v>
      </c>
    </row>
    <row r="252" spans="1:14" ht="32.25" customHeight="1">
      <c r="A252" s="152"/>
      <c r="B252" s="174"/>
      <c r="C252" s="156"/>
      <c r="D252" s="6" t="s">
        <v>6</v>
      </c>
      <c r="E252" s="120"/>
      <c r="F252" s="112"/>
      <c r="G252" s="112"/>
      <c r="H252" s="4"/>
      <c r="I252" s="4"/>
      <c r="J252" s="4"/>
      <c r="K252" s="4"/>
      <c r="L252" s="4"/>
      <c r="M252" s="4"/>
      <c r="N252" s="15"/>
    </row>
    <row r="253" spans="1:14" ht="30" customHeight="1">
      <c r="A253" s="152"/>
      <c r="B253" s="174"/>
      <c r="C253" s="156"/>
      <c r="D253" s="114" t="s">
        <v>8</v>
      </c>
      <c r="E253" s="120"/>
      <c r="F253" s="112"/>
      <c r="G253" s="112"/>
      <c r="H253" s="4"/>
      <c r="I253" s="4"/>
      <c r="J253" s="4"/>
      <c r="K253" s="4"/>
      <c r="L253" s="4"/>
      <c r="M253" s="4"/>
      <c r="N253" s="15"/>
    </row>
    <row r="254" spans="1:14" ht="28.5" customHeight="1">
      <c r="A254" s="152"/>
      <c r="B254" s="174"/>
      <c r="C254" s="156"/>
      <c r="D254" s="112" t="s">
        <v>7</v>
      </c>
      <c r="E254" s="120"/>
      <c r="F254" s="112"/>
      <c r="G254" s="112"/>
      <c r="H254" s="4"/>
      <c r="I254" s="4"/>
      <c r="J254" s="4"/>
      <c r="K254" s="4"/>
      <c r="L254" s="4"/>
      <c r="M254" s="4"/>
      <c r="N254" s="15"/>
    </row>
    <row r="255" spans="1:14" ht="33" customHeight="1">
      <c r="A255" s="152" t="s">
        <v>65</v>
      </c>
      <c r="B255" s="156" t="s">
        <v>67</v>
      </c>
      <c r="C255" s="156"/>
      <c r="D255" s="112" t="s">
        <v>18</v>
      </c>
      <c r="E255" s="120" t="s">
        <v>69</v>
      </c>
      <c r="F255" s="131">
        <v>1560273180</v>
      </c>
      <c r="G255" s="112"/>
      <c r="H255" s="4">
        <f>I255+J255+K255+L255+M255+N255</f>
        <v>10505.5</v>
      </c>
      <c r="I255" s="4">
        <f t="shared" ref="I255:N255" si="100">I256</f>
        <v>1637.8</v>
      </c>
      <c r="J255" s="4">
        <f t="shared" si="100"/>
        <v>1691.7</v>
      </c>
      <c r="K255" s="4">
        <f t="shared" si="100"/>
        <v>1759.5</v>
      </c>
      <c r="L255" s="4">
        <f t="shared" si="100"/>
        <v>1791.2</v>
      </c>
      <c r="M255" s="4">
        <f t="shared" si="100"/>
        <v>1804.8</v>
      </c>
      <c r="N255" s="4">
        <f t="shared" si="100"/>
        <v>1820.5</v>
      </c>
    </row>
    <row r="256" spans="1:14" ht="38.25" customHeight="1">
      <c r="A256" s="152"/>
      <c r="B256" s="156"/>
      <c r="C256" s="156"/>
      <c r="D256" s="6" t="s">
        <v>5</v>
      </c>
      <c r="E256" s="120" t="s">
        <v>69</v>
      </c>
      <c r="F256" s="131">
        <v>1560273180</v>
      </c>
      <c r="G256" s="112">
        <v>300</v>
      </c>
      <c r="H256" s="4">
        <f>I256+J256+K256+L256+M256+N256</f>
        <v>10505.5</v>
      </c>
      <c r="I256" s="4">
        <v>1637.8</v>
      </c>
      <c r="J256" s="4">
        <v>1691.7</v>
      </c>
      <c r="K256" s="4">
        <v>1759.5</v>
      </c>
      <c r="L256" s="4">
        <v>1791.2</v>
      </c>
      <c r="M256" s="4">
        <v>1804.8</v>
      </c>
      <c r="N256" s="15">
        <v>1820.5</v>
      </c>
    </row>
    <row r="257" spans="1:14" ht="33" customHeight="1">
      <c r="A257" s="152"/>
      <c r="B257" s="156"/>
      <c r="C257" s="156"/>
      <c r="D257" s="112" t="s">
        <v>6</v>
      </c>
      <c r="E257" s="120"/>
      <c r="F257" s="131"/>
      <c r="G257" s="112"/>
      <c r="H257" s="4"/>
      <c r="I257" s="4"/>
      <c r="J257" s="4"/>
      <c r="K257" s="4"/>
      <c r="L257" s="4"/>
      <c r="M257" s="4"/>
      <c r="N257" s="15"/>
    </row>
    <row r="258" spans="1:14" ht="33" customHeight="1">
      <c r="A258" s="152"/>
      <c r="B258" s="156"/>
      <c r="C258" s="156"/>
      <c r="D258" s="114" t="s">
        <v>8</v>
      </c>
      <c r="E258" s="120"/>
      <c r="F258" s="131"/>
      <c r="G258" s="112"/>
      <c r="H258" s="4"/>
      <c r="I258" s="4"/>
      <c r="J258" s="4"/>
      <c r="K258" s="4"/>
      <c r="L258" s="4"/>
      <c r="M258" s="4"/>
      <c r="N258" s="15"/>
    </row>
    <row r="259" spans="1:14" ht="33" customHeight="1">
      <c r="A259" s="152"/>
      <c r="B259" s="156"/>
      <c r="C259" s="156"/>
      <c r="D259" s="112" t="s">
        <v>7</v>
      </c>
      <c r="E259" s="120"/>
      <c r="F259" s="131"/>
      <c r="G259" s="112"/>
      <c r="H259" s="4"/>
      <c r="I259" s="4"/>
      <c r="J259" s="4"/>
      <c r="K259" s="4"/>
      <c r="L259" s="4"/>
      <c r="M259" s="4"/>
      <c r="N259" s="15"/>
    </row>
    <row r="260" spans="1:14" ht="28.5" customHeight="1">
      <c r="A260" s="152" t="s">
        <v>66</v>
      </c>
      <c r="B260" s="156" t="s">
        <v>52</v>
      </c>
      <c r="C260" s="156"/>
      <c r="D260" s="112" t="s">
        <v>18</v>
      </c>
      <c r="E260" s="120" t="s">
        <v>69</v>
      </c>
      <c r="F260" s="131">
        <v>1560152600</v>
      </c>
      <c r="G260" s="112"/>
      <c r="H260" s="4">
        <f>I260+J260+K260+L260+M260+N260</f>
        <v>8478</v>
      </c>
      <c r="I260" s="4">
        <f>I262</f>
        <v>982.1</v>
      </c>
      <c r="J260" s="4">
        <f t="shared" ref="J260:N260" si="101">J262</f>
        <v>1430.6</v>
      </c>
      <c r="K260" s="4">
        <f t="shared" si="101"/>
        <v>1487.8</v>
      </c>
      <c r="L260" s="4">
        <f t="shared" si="101"/>
        <v>1514.6</v>
      </c>
      <c r="M260" s="4">
        <f t="shared" si="101"/>
        <v>1523.5</v>
      </c>
      <c r="N260" s="4">
        <f t="shared" si="101"/>
        <v>1539.4</v>
      </c>
    </row>
    <row r="261" spans="1:14" ht="29.25" customHeight="1">
      <c r="A261" s="152"/>
      <c r="B261" s="196"/>
      <c r="C261" s="156"/>
      <c r="D261" s="6" t="s">
        <v>5</v>
      </c>
      <c r="E261" s="120"/>
      <c r="F261" s="112"/>
      <c r="G261" s="112"/>
      <c r="H261" s="4"/>
      <c r="I261" s="4"/>
      <c r="J261" s="4"/>
      <c r="K261" s="4"/>
      <c r="L261" s="4"/>
      <c r="M261" s="4"/>
      <c r="N261" s="4"/>
    </row>
    <row r="262" spans="1:14" ht="33.75" customHeight="1">
      <c r="A262" s="152"/>
      <c r="B262" s="196"/>
      <c r="C262" s="156"/>
      <c r="D262" s="112" t="s">
        <v>6</v>
      </c>
      <c r="E262" s="120" t="s">
        <v>69</v>
      </c>
      <c r="F262" s="112">
        <v>1560152600</v>
      </c>
      <c r="G262" s="112">
        <v>300</v>
      </c>
      <c r="H262" s="4">
        <f>I262+J262+K262+L262+M262+N262</f>
        <v>8478</v>
      </c>
      <c r="I262" s="4">
        <v>982.1</v>
      </c>
      <c r="J262" s="4">
        <v>1430.6</v>
      </c>
      <c r="K262" s="4">
        <v>1487.8</v>
      </c>
      <c r="L262" s="4">
        <v>1514.6</v>
      </c>
      <c r="M262" s="4">
        <v>1523.5</v>
      </c>
      <c r="N262" s="15">
        <v>1539.4</v>
      </c>
    </row>
    <row r="263" spans="1:14" ht="28.5" customHeight="1">
      <c r="A263" s="152"/>
      <c r="B263" s="196"/>
      <c r="C263" s="156"/>
      <c r="D263" s="114" t="s">
        <v>8</v>
      </c>
      <c r="E263" s="120"/>
      <c r="F263" s="112"/>
      <c r="G263" s="112"/>
      <c r="H263" s="4"/>
      <c r="I263" s="4"/>
      <c r="J263" s="4"/>
      <c r="K263" s="4"/>
      <c r="L263" s="4"/>
      <c r="M263" s="4"/>
      <c r="N263" s="15"/>
    </row>
    <row r="264" spans="1:14" ht="29.25" customHeight="1">
      <c r="A264" s="152"/>
      <c r="B264" s="196"/>
      <c r="C264" s="156"/>
      <c r="D264" s="112" t="s">
        <v>7</v>
      </c>
      <c r="E264" s="120"/>
      <c r="F264" s="112"/>
      <c r="G264" s="112"/>
      <c r="H264" s="4"/>
      <c r="I264" s="4"/>
      <c r="J264" s="4"/>
      <c r="K264" s="4"/>
      <c r="L264" s="4"/>
      <c r="M264" s="4"/>
      <c r="N264" s="15"/>
    </row>
    <row r="265" spans="1:14" ht="33" customHeight="1">
      <c r="A265" s="152" t="s">
        <v>139</v>
      </c>
      <c r="B265" s="156" t="s">
        <v>53</v>
      </c>
      <c r="C265" s="156"/>
      <c r="D265" s="112" t="s">
        <v>18</v>
      </c>
      <c r="E265" s="120" t="s">
        <v>156</v>
      </c>
      <c r="F265" s="131">
        <v>1560473060</v>
      </c>
      <c r="G265" s="131"/>
      <c r="H265" s="4">
        <f>I265+J265+K265+L265+M265+N265</f>
        <v>1680</v>
      </c>
      <c r="I265" s="4">
        <f>I266</f>
        <v>280</v>
      </c>
      <c r="J265" s="4">
        <f t="shared" ref="J265:N265" si="102">J266</f>
        <v>280</v>
      </c>
      <c r="K265" s="4">
        <f t="shared" si="102"/>
        <v>280</v>
      </c>
      <c r="L265" s="4">
        <f t="shared" si="102"/>
        <v>280</v>
      </c>
      <c r="M265" s="4">
        <f t="shared" si="102"/>
        <v>280</v>
      </c>
      <c r="N265" s="4">
        <f t="shared" si="102"/>
        <v>280</v>
      </c>
    </row>
    <row r="266" spans="1:14" ht="40.5" customHeight="1">
      <c r="A266" s="152"/>
      <c r="B266" s="156"/>
      <c r="C266" s="156"/>
      <c r="D266" s="6" t="s">
        <v>5</v>
      </c>
      <c r="E266" s="120" t="s">
        <v>156</v>
      </c>
      <c r="F266" s="131">
        <v>1560473060</v>
      </c>
      <c r="G266" s="131">
        <v>200</v>
      </c>
      <c r="H266" s="4">
        <f>I266+J266+K266+L266+M266+N266</f>
        <v>1680</v>
      </c>
      <c r="I266" s="4">
        <v>280</v>
      </c>
      <c r="J266" s="4">
        <v>280</v>
      </c>
      <c r="K266" s="4">
        <v>280</v>
      </c>
      <c r="L266" s="4">
        <v>280</v>
      </c>
      <c r="M266" s="4">
        <v>280</v>
      </c>
      <c r="N266" s="4">
        <v>280</v>
      </c>
    </row>
    <row r="267" spans="1:14" ht="33" customHeight="1">
      <c r="A267" s="152"/>
      <c r="B267" s="156"/>
      <c r="C267" s="156"/>
      <c r="D267" s="6" t="s">
        <v>6</v>
      </c>
      <c r="E267" s="120"/>
      <c r="F267" s="131"/>
      <c r="G267" s="131"/>
      <c r="H267" s="4"/>
      <c r="I267" s="4"/>
      <c r="J267" s="4"/>
      <c r="K267" s="4"/>
      <c r="L267" s="4"/>
      <c r="M267" s="4"/>
      <c r="N267" s="15"/>
    </row>
    <row r="268" spans="1:14" ht="33" customHeight="1">
      <c r="A268" s="152"/>
      <c r="B268" s="156"/>
      <c r="C268" s="156"/>
      <c r="D268" s="67" t="s">
        <v>8</v>
      </c>
      <c r="E268" s="120"/>
      <c r="F268" s="112"/>
      <c r="G268" s="112"/>
      <c r="H268" s="4"/>
      <c r="I268" s="4"/>
      <c r="J268" s="4"/>
      <c r="K268" s="4"/>
      <c r="L268" s="4"/>
      <c r="M268" s="4"/>
      <c r="N268" s="15"/>
    </row>
    <row r="269" spans="1:14" ht="33" customHeight="1">
      <c r="A269" s="152"/>
      <c r="B269" s="156"/>
      <c r="C269" s="156"/>
      <c r="D269" s="6" t="s">
        <v>7</v>
      </c>
      <c r="E269" s="120"/>
      <c r="F269" s="112"/>
      <c r="G269" s="112"/>
      <c r="H269" s="4"/>
      <c r="I269" s="4"/>
      <c r="J269" s="4"/>
      <c r="K269" s="4"/>
      <c r="L269" s="4"/>
      <c r="M269" s="4"/>
      <c r="N269" s="15"/>
    </row>
    <row r="270" spans="1:14" ht="30">
      <c r="A270" s="152" t="s">
        <v>140</v>
      </c>
      <c r="B270" s="174" t="s">
        <v>153</v>
      </c>
      <c r="C270" s="156"/>
      <c r="D270" s="112" t="s">
        <v>18</v>
      </c>
      <c r="E270" s="120" t="s">
        <v>69</v>
      </c>
      <c r="F270" s="131">
        <v>1560573210</v>
      </c>
      <c r="G270" s="112"/>
      <c r="H270" s="4">
        <f>I270+J270+K270+L270+M270+N270</f>
        <v>1200</v>
      </c>
      <c r="I270" s="4">
        <f t="shared" ref="I270:N270" si="103">I271</f>
        <v>200</v>
      </c>
      <c r="J270" s="4">
        <f t="shared" si="103"/>
        <v>200</v>
      </c>
      <c r="K270" s="4">
        <f t="shared" si="103"/>
        <v>200</v>
      </c>
      <c r="L270" s="4">
        <f t="shared" si="103"/>
        <v>200</v>
      </c>
      <c r="M270" s="4">
        <f t="shared" si="103"/>
        <v>200</v>
      </c>
      <c r="N270" s="4">
        <f t="shared" si="103"/>
        <v>200</v>
      </c>
    </row>
    <row r="271" spans="1:14" ht="27.75" customHeight="1">
      <c r="A271" s="152"/>
      <c r="B271" s="174"/>
      <c r="C271" s="156"/>
      <c r="D271" s="6" t="s">
        <v>5</v>
      </c>
      <c r="E271" s="120" t="s">
        <v>69</v>
      </c>
      <c r="F271" s="112">
        <v>1560573210</v>
      </c>
      <c r="G271" s="112">
        <v>300</v>
      </c>
      <c r="H271" s="4">
        <f>I271+J271+K271+L271+M271+N271</f>
        <v>1200</v>
      </c>
      <c r="I271" s="4">
        <v>200</v>
      </c>
      <c r="J271" s="4">
        <v>200</v>
      </c>
      <c r="K271" s="4">
        <v>200</v>
      </c>
      <c r="L271" s="4">
        <v>200</v>
      </c>
      <c r="M271" s="4">
        <v>200</v>
      </c>
      <c r="N271" s="15">
        <v>200</v>
      </c>
    </row>
    <row r="272" spans="1:14" ht="26.25" customHeight="1">
      <c r="A272" s="152"/>
      <c r="B272" s="174"/>
      <c r="C272" s="156"/>
      <c r="D272" s="6" t="s">
        <v>6</v>
      </c>
      <c r="E272" s="120"/>
      <c r="F272" s="112"/>
      <c r="G272" s="112"/>
      <c r="H272" s="4"/>
      <c r="I272" s="4"/>
      <c r="J272" s="4"/>
      <c r="K272" s="4"/>
      <c r="L272" s="4"/>
      <c r="M272" s="4"/>
      <c r="N272" s="15"/>
    </row>
    <row r="273" spans="1:14" ht="25.5">
      <c r="A273" s="152"/>
      <c r="B273" s="174"/>
      <c r="C273" s="156"/>
      <c r="D273" s="67" t="s">
        <v>8</v>
      </c>
      <c r="E273" s="120"/>
      <c r="F273" s="112"/>
      <c r="G273" s="112"/>
      <c r="H273" s="4"/>
      <c r="I273" s="4"/>
      <c r="J273" s="4"/>
      <c r="K273" s="4"/>
      <c r="L273" s="4"/>
      <c r="M273" s="4"/>
      <c r="N273" s="15"/>
    </row>
    <row r="274" spans="1:14" ht="31.5" customHeight="1">
      <c r="A274" s="152"/>
      <c r="B274" s="174"/>
      <c r="C274" s="156"/>
      <c r="D274" s="6" t="s">
        <v>7</v>
      </c>
      <c r="E274" s="120"/>
      <c r="F274" s="112"/>
      <c r="G274" s="112"/>
      <c r="H274" s="4"/>
      <c r="I274" s="4"/>
      <c r="J274" s="4"/>
      <c r="K274" s="4"/>
      <c r="L274" s="4"/>
      <c r="M274" s="4"/>
      <c r="N274" s="15"/>
    </row>
    <row r="275" spans="1:14" ht="39.75" customHeight="1">
      <c r="A275" s="20"/>
      <c r="B275" s="23"/>
      <c r="C275" s="23"/>
      <c r="D275" s="24"/>
      <c r="E275" s="25"/>
      <c r="F275" s="24"/>
      <c r="G275" s="24"/>
      <c r="H275" s="26"/>
      <c r="I275" s="26"/>
      <c r="J275" s="26"/>
      <c r="K275" s="26"/>
      <c r="L275" s="26"/>
      <c r="M275" s="26"/>
      <c r="N275" s="37"/>
    </row>
    <row r="276" spans="1:14" ht="47.25" customHeight="1">
      <c r="A276" s="20"/>
      <c r="B276" s="23"/>
      <c r="C276" s="23"/>
      <c r="D276" s="27"/>
      <c r="E276" s="25"/>
      <c r="F276" s="24"/>
      <c r="G276" s="24"/>
      <c r="H276" s="26"/>
      <c r="I276" s="26"/>
      <c r="J276" s="26"/>
      <c r="K276" s="26"/>
      <c r="L276" s="26"/>
      <c r="M276" s="26"/>
      <c r="N276" s="37"/>
    </row>
    <row r="277" spans="1:14" ht="32.25" customHeight="1">
      <c r="A277" s="20"/>
      <c r="B277" s="23"/>
      <c r="C277" s="23"/>
      <c r="D277" s="24"/>
      <c r="E277" s="25"/>
      <c r="F277" s="24"/>
      <c r="G277" s="24"/>
      <c r="H277" s="26"/>
      <c r="I277" s="26"/>
      <c r="J277" s="26"/>
      <c r="K277" s="26"/>
      <c r="L277" s="26"/>
      <c r="M277" s="26"/>
      <c r="N277" s="37"/>
    </row>
    <row r="278" spans="1:14" ht="30.75" customHeight="1">
      <c r="A278" s="20"/>
      <c r="B278" s="23"/>
      <c r="C278" s="23"/>
      <c r="D278" s="27"/>
      <c r="E278" s="25"/>
      <c r="F278" s="24"/>
      <c r="G278" s="24"/>
      <c r="H278" s="26"/>
      <c r="I278" s="26"/>
      <c r="J278" s="26"/>
      <c r="K278" s="26"/>
      <c r="L278" s="26"/>
      <c r="M278" s="26"/>
      <c r="N278" s="37"/>
    </row>
    <row r="279" spans="1:14" ht="30.75" customHeight="1">
      <c r="A279" s="22"/>
      <c r="B279" s="23"/>
      <c r="C279" s="23"/>
      <c r="D279" s="24"/>
      <c r="E279" s="25"/>
      <c r="F279" s="24"/>
      <c r="G279" s="24"/>
      <c r="H279" s="26"/>
      <c r="I279" s="26"/>
      <c r="J279" s="26"/>
      <c r="K279" s="26"/>
      <c r="L279" s="26"/>
      <c r="M279" s="26"/>
      <c r="N279" s="37"/>
    </row>
    <row r="280" spans="1:14">
      <c r="A280" s="10"/>
      <c r="B280" s="7"/>
      <c r="C280" s="7"/>
      <c r="D280" s="7"/>
      <c r="E280" s="10"/>
      <c r="F280" s="7"/>
      <c r="G280" s="7"/>
      <c r="H280" s="17"/>
      <c r="I280" s="17"/>
      <c r="J280" s="17"/>
      <c r="K280" s="17"/>
      <c r="L280" s="17"/>
      <c r="M280" s="17"/>
      <c r="N280" s="19"/>
    </row>
    <row r="281" spans="1:14">
      <c r="A281" s="10"/>
      <c r="B281" s="7"/>
      <c r="C281" s="7"/>
      <c r="D281" s="7"/>
      <c r="E281" s="10"/>
      <c r="F281" s="7"/>
      <c r="G281" s="7"/>
      <c r="H281" s="17"/>
      <c r="I281" s="17"/>
      <c r="J281" s="17"/>
      <c r="K281" s="17"/>
      <c r="L281" s="17"/>
      <c r="M281" s="17"/>
      <c r="N281" s="19"/>
    </row>
    <row r="282" spans="1:14">
      <c r="A282" s="10"/>
      <c r="B282" s="7"/>
      <c r="C282" s="7"/>
      <c r="D282" s="7"/>
      <c r="E282" s="10"/>
      <c r="F282" s="7"/>
      <c r="G282" s="7"/>
      <c r="H282" s="17"/>
      <c r="I282" s="17"/>
      <c r="J282" s="7"/>
      <c r="K282" s="7"/>
      <c r="L282" s="7"/>
      <c r="M282" s="7"/>
      <c r="N282" s="19"/>
    </row>
    <row r="283" spans="1:14" ht="18.75">
      <c r="A283" s="20"/>
      <c r="B283" s="18"/>
      <c r="C283" s="68"/>
      <c r="D283" s="7"/>
      <c r="E283" s="10"/>
      <c r="F283" s="7"/>
      <c r="G283" s="7"/>
      <c r="H283" s="7"/>
      <c r="I283" s="19"/>
      <c r="J283" s="7"/>
      <c r="K283" s="7"/>
      <c r="L283" s="7"/>
      <c r="M283" s="7"/>
      <c r="N283" s="7"/>
    </row>
    <row r="284" spans="1:14" ht="15.75">
      <c r="A284" s="20"/>
      <c r="B284" s="7"/>
      <c r="C284" s="7"/>
      <c r="D284" s="7"/>
      <c r="E284" s="10"/>
      <c r="F284" s="7"/>
      <c r="G284" s="7"/>
      <c r="H284" s="17"/>
      <c r="I284" s="17"/>
      <c r="J284" s="7"/>
      <c r="K284" s="7"/>
      <c r="L284" s="7"/>
      <c r="M284" s="7"/>
      <c r="N284" s="7"/>
    </row>
    <row r="285" spans="1:14" ht="146.25" customHeight="1">
      <c r="A285" s="20" t="s">
        <v>98</v>
      </c>
      <c r="B285" s="7"/>
      <c r="C285" s="7"/>
      <c r="D285" s="7"/>
      <c r="E285" s="10"/>
      <c r="F285" s="7"/>
      <c r="G285" s="7"/>
      <c r="H285" s="7"/>
      <c r="I285" s="19"/>
      <c r="J285" s="7"/>
      <c r="K285" s="7"/>
      <c r="L285" s="7"/>
      <c r="M285" s="7"/>
      <c r="N285" s="7"/>
    </row>
    <row r="286" spans="1:14">
      <c r="A286" s="7"/>
      <c r="B286" s="7"/>
      <c r="C286" s="7"/>
      <c r="D286" s="7"/>
      <c r="E286" s="10"/>
      <c r="F286" s="7"/>
      <c r="G286" s="7"/>
      <c r="H286" s="7"/>
      <c r="I286" s="19"/>
      <c r="J286" s="7"/>
      <c r="K286" s="7"/>
      <c r="L286" s="7"/>
      <c r="M286" s="7"/>
      <c r="N286" s="7"/>
    </row>
    <row r="287" spans="1:14" ht="18.75">
      <c r="A287" s="18"/>
      <c r="B287" s="7"/>
      <c r="C287" s="7"/>
      <c r="D287" s="7"/>
      <c r="E287" s="10"/>
      <c r="F287" s="7"/>
      <c r="G287" s="7"/>
      <c r="H287" s="7"/>
      <c r="I287" s="19"/>
      <c r="J287" s="7"/>
      <c r="K287" s="7"/>
      <c r="L287" s="7"/>
      <c r="M287" s="7"/>
      <c r="N287" s="7"/>
    </row>
    <row r="288" spans="1:14" ht="18.75">
      <c r="A288" s="18"/>
      <c r="B288" s="7"/>
      <c r="C288" s="7"/>
      <c r="D288" s="7"/>
      <c r="E288" s="7"/>
      <c r="F288" s="7"/>
      <c r="G288" s="7"/>
      <c r="H288" s="7"/>
      <c r="I288" s="8"/>
      <c r="J288" s="7"/>
      <c r="K288" s="7"/>
      <c r="L288" s="7"/>
      <c r="M288" s="7"/>
      <c r="N288" s="7"/>
    </row>
    <row r="289" spans="1:1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>
      <c r="A290" s="9"/>
      <c r="B290" s="9"/>
      <c r="C290" s="9"/>
      <c r="D290" s="9"/>
      <c r="E290" s="10"/>
      <c r="F290" s="9"/>
      <c r="G290" s="9"/>
      <c r="H290" s="9"/>
      <c r="I290" s="11"/>
      <c r="J290" s="9"/>
      <c r="K290" s="9"/>
      <c r="L290" s="9"/>
      <c r="M290" s="9"/>
      <c r="N290" s="9"/>
    </row>
    <row r="291" spans="1:14" ht="18.75">
      <c r="A291" s="18"/>
      <c r="B291" s="9"/>
      <c r="C291" s="9"/>
      <c r="D291" s="9"/>
      <c r="E291" s="10"/>
      <c r="F291" s="9"/>
      <c r="G291" s="9"/>
      <c r="H291" s="9"/>
      <c r="I291" s="9"/>
      <c r="J291" s="9"/>
      <c r="K291" s="9"/>
      <c r="L291" s="9"/>
      <c r="M291" s="9"/>
      <c r="N291" s="9"/>
    </row>
    <row r="292" spans="1:14">
      <c r="A292" s="9"/>
      <c r="B292" s="9"/>
      <c r="C292" s="9"/>
      <c r="D292" s="9"/>
      <c r="E292" s="10"/>
      <c r="F292" s="9"/>
      <c r="G292" s="9"/>
      <c r="H292" s="9"/>
      <c r="I292" s="11"/>
      <c r="J292" s="9"/>
      <c r="K292" s="9"/>
      <c r="L292" s="9"/>
      <c r="M292" s="9"/>
      <c r="N292" s="9"/>
    </row>
    <row r="293" spans="1:14" ht="15.75">
      <c r="A293" s="20"/>
      <c r="B293" s="9"/>
      <c r="C293" s="9"/>
      <c r="D293" s="9"/>
      <c r="E293" s="10"/>
      <c r="F293" s="9"/>
      <c r="G293" s="9"/>
      <c r="H293" s="9"/>
      <c r="I293" s="11"/>
      <c r="J293" s="9"/>
      <c r="K293" s="9"/>
      <c r="L293" s="9"/>
      <c r="M293" s="9"/>
      <c r="N293" s="9"/>
    </row>
    <row r="294" spans="1:14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1:14">
      <c r="A295" s="9"/>
      <c r="B295" s="9"/>
      <c r="C295" s="9"/>
      <c r="D295" s="9"/>
      <c r="E295" s="10"/>
      <c r="F295" s="9"/>
      <c r="G295" s="9"/>
      <c r="H295" s="9"/>
      <c r="I295" s="12"/>
      <c r="J295" s="9"/>
      <c r="K295" s="9"/>
      <c r="L295" s="9"/>
      <c r="M295" s="9"/>
      <c r="N295" s="9"/>
    </row>
    <row r="296" spans="1:14" ht="15.75">
      <c r="A296" s="20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1:14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1:14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1:14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</sheetData>
  <mergeCells count="171">
    <mergeCell ref="B260:B264"/>
    <mergeCell ref="C260:C264"/>
    <mergeCell ref="A265:A269"/>
    <mergeCell ref="B265:B269"/>
    <mergeCell ref="C265:C269"/>
    <mergeCell ref="A137:A142"/>
    <mergeCell ref="B137:B142"/>
    <mergeCell ref="C137:C142"/>
    <mergeCell ref="C219:C224"/>
    <mergeCell ref="A207:A211"/>
    <mergeCell ref="B207:B211"/>
    <mergeCell ref="C207:C211"/>
    <mergeCell ref="A212:N212"/>
    <mergeCell ref="E241:E243"/>
    <mergeCell ref="D234:D236"/>
    <mergeCell ref="C192:C196"/>
    <mergeCell ref="A197:A201"/>
    <mergeCell ref="B197:B201"/>
    <mergeCell ref="C197:C201"/>
    <mergeCell ref="A143:A147"/>
    <mergeCell ref="B143:B147"/>
    <mergeCell ref="C143:C147"/>
    <mergeCell ref="D140:D141"/>
    <mergeCell ref="A165:A169"/>
    <mergeCell ref="A97:A101"/>
    <mergeCell ref="B97:B101"/>
    <mergeCell ref="C97:C101"/>
    <mergeCell ref="A102:A106"/>
    <mergeCell ref="C102:C106"/>
    <mergeCell ref="B102:B106"/>
    <mergeCell ref="A255:A259"/>
    <mergeCell ref="B255:B259"/>
    <mergeCell ref="C255:C259"/>
    <mergeCell ref="B250:B254"/>
    <mergeCell ref="C250:C254"/>
    <mergeCell ref="A231:A237"/>
    <mergeCell ref="B231:B237"/>
    <mergeCell ref="C231:C237"/>
    <mergeCell ref="A117:A121"/>
    <mergeCell ref="C117:C121"/>
    <mergeCell ref="B107:B111"/>
    <mergeCell ref="A112:A116"/>
    <mergeCell ref="A107:A111"/>
    <mergeCell ref="C107:C111"/>
    <mergeCell ref="C214:C218"/>
    <mergeCell ref="A219:A224"/>
    <mergeCell ref="C112:C116"/>
    <mergeCell ref="B219:B224"/>
    <mergeCell ref="A270:A274"/>
    <mergeCell ref="B270:B274"/>
    <mergeCell ref="C270:C274"/>
    <mergeCell ref="B112:B116"/>
    <mergeCell ref="B117:B121"/>
    <mergeCell ref="A187:A191"/>
    <mergeCell ref="B187:B191"/>
    <mergeCell ref="C187:C191"/>
    <mergeCell ref="A238:A244"/>
    <mergeCell ref="B238:B244"/>
    <mergeCell ref="C238:C244"/>
    <mergeCell ref="A245:A249"/>
    <mergeCell ref="B245:B249"/>
    <mergeCell ref="C245:C249"/>
    <mergeCell ref="A192:A196"/>
    <mergeCell ref="B192:B196"/>
    <mergeCell ref="A250:A254"/>
    <mergeCell ref="A214:A218"/>
    <mergeCell ref="B214:B218"/>
    <mergeCell ref="A213:N213"/>
    <mergeCell ref="E234:E236"/>
    <mergeCell ref="F234:F236"/>
    <mergeCell ref="D241:D243"/>
    <mergeCell ref="A260:A264"/>
    <mergeCell ref="H8:N8"/>
    <mergeCell ref="A8:A9"/>
    <mergeCell ref="B8:B9"/>
    <mergeCell ref="C8:C9"/>
    <mergeCell ref="D8:D9"/>
    <mergeCell ref="E8:G8"/>
    <mergeCell ref="A21:N21"/>
    <mergeCell ref="A22:N22"/>
    <mergeCell ref="B38:B42"/>
    <mergeCell ref="A33:A37"/>
    <mergeCell ref="B33:B37"/>
    <mergeCell ref="C33:C37"/>
    <mergeCell ref="A38:A42"/>
    <mergeCell ref="C38:C42"/>
    <mergeCell ref="B23:B27"/>
    <mergeCell ref="C23:C27"/>
    <mergeCell ref="A28:A32"/>
    <mergeCell ref="B28:B32"/>
    <mergeCell ref="A11:A15"/>
    <mergeCell ref="C28:C32"/>
    <mergeCell ref="A23:A27"/>
    <mergeCell ref="A16:A20"/>
    <mergeCell ref="B16:B20"/>
    <mergeCell ref="B11:B15"/>
    <mergeCell ref="C11:C15"/>
    <mergeCell ref="B43:B47"/>
    <mergeCell ref="C16:C20"/>
    <mergeCell ref="A79:N79"/>
    <mergeCell ref="A80:N80"/>
    <mergeCell ref="A74:A78"/>
    <mergeCell ref="B74:B78"/>
    <mergeCell ref="C74:C78"/>
    <mergeCell ref="A87:A91"/>
    <mergeCell ref="B87:B91"/>
    <mergeCell ref="C87:C91"/>
    <mergeCell ref="A68:A72"/>
    <mergeCell ref="B68:B72"/>
    <mergeCell ref="C68:C72"/>
    <mergeCell ref="C92:C96"/>
    <mergeCell ref="A92:A96"/>
    <mergeCell ref="B92:B96"/>
    <mergeCell ref="B81:B86"/>
    <mergeCell ref="C81:C86"/>
    <mergeCell ref="D84:D85"/>
    <mergeCell ref="B48:B52"/>
    <mergeCell ref="A43:A47"/>
    <mergeCell ref="C43:C47"/>
    <mergeCell ref="A48:A52"/>
    <mergeCell ref="C48:C52"/>
    <mergeCell ref="A81:A86"/>
    <mergeCell ref="B53:B57"/>
    <mergeCell ref="C53:C57"/>
    <mergeCell ref="A53:A57"/>
    <mergeCell ref="A58:A62"/>
    <mergeCell ref="B58:B62"/>
    <mergeCell ref="C58:C62"/>
    <mergeCell ref="A63:A67"/>
    <mergeCell ref="B63:B67"/>
    <mergeCell ref="C63:C67"/>
    <mergeCell ref="A122:A126"/>
    <mergeCell ref="B122:B126"/>
    <mergeCell ref="C122:C126"/>
    <mergeCell ref="A127:A131"/>
    <mergeCell ref="B127:B131"/>
    <mergeCell ref="C127:C131"/>
    <mergeCell ref="A132:A136"/>
    <mergeCell ref="B132:B136"/>
    <mergeCell ref="C132:C136"/>
    <mergeCell ref="A148:A152"/>
    <mergeCell ref="B148:B152"/>
    <mergeCell ref="C148:C152"/>
    <mergeCell ref="A153:A159"/>
    <mergeCell ref="B153:B159"/>
    <mergeCell ref="C153:C159"/>
    <mergeCell ref="A160:A164"/>
    <mergeCell ref="B160:B164"/>
    <mergeCell ref="C160:C164"/>
    <mergeCell ref="A202:A206"/>
    <mergeCell ref="B202:B206"/>
    <mergeCell ref="C202:C206"/>
    <mergeCell ref="D220:D221"/>
    <mergeCell ref="A226:A230"/>
    <mergeCell ref="B226:B230"/>
    <mergeCell ref="C226:C230"/>
    <mergeCell ref="D154:D155"/>
    <mergeCell ref="D157:D158"/>
    <mergeCell ref="D176:D177"/>
    <mergeCell ref="D179:D180"/>
    <mergeCell ref="B165:B169"/>
    <mergeCell ref="C165:C169"/>
    <mergeCell ref="A170:A174"/>
    <mergeCell ref="B170:B174"/>
    <mergeCell ref="C170:C174"/>
    <mergeCell ref="A182:A186"/>
    <mergeCell ref="B182:B186"/>
    <mergeCell ref="C182:C186"/>
    <mergeCell ref="A175:A181"/>
    <mergeCell ref="B175:B181"/>
    <mergeCell ref="C175:C181"/>
  </mergeCells>
  <pageMargins left="0.78740157480314965" right="0.19685039370078741" top="0.39370078740157483" bottom="0.19685039370078741" header="0" footer="0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227"/>
  <sheetViews>
    <sheetView zoomScale="70" zoomScaleNormal="70" workbookViewId="0">
      <selection activeCell="A10" sqref="A10"/>
    </sheetView>
  </sheetViews>
  <sheetFormatPr defaultRowHeight="15"/>
  <cols>
    <col min="1" max="1" width="6.85546875" customWidth="1"/>
    <col min="2" max="2" width="27.42578125" customWidth="1"/>
    <col min="3" max="3" width="15.42578125" customWidth="1"/>
    <col min="4" max="4" width="17.140625" customWidth="1"/>
    <col min="6" max="6" width="12.7109375" customWidth="1"/>
    <col min="7" max="7" width="8.140625" customWidth="1"/>
    <col min="8" max="8" width="13.28515625" customWidth="1"/>
    <col min="9" max="9" width="12" customWidth="1"/>
    <col min="10" max="10" width="11.7109375" customWidth="1"/>
    <col min="11" max="11" width="12.85546875" customWidth="1"/>
    <col min="12" max="13" width="12.28515625" customWidth="1"/>
    <col min="14" max="14" width="11.85546875" customWidth="1"/>
    <col min="15" max="15" width="15" bestFit="1" customWidth="1"/>
  </cols>
  <sheetData>
    <row r="1" spans="1:15" ht="15.75">
      <c r="J1" s="13" t="s">
        <v>90</v>
      </c>
    </row>
    <row r="2" spans="1:15" ht="15.75">
      <c r="J2" s="13" t="s">
        <v>0</v>
      </c>
    </row>
    <row r="3" spans="1:15" ht="15.75">
      <c r="A3" s="1"/>
      <c r="B3" s="1"/>
      <c r="C3" s="1"/>
      <c r="D3" s="1"/>
      <c r="E3" s="1"/>
      <c r="F3" s="1"/>
      <c r="G3" s="1"/>
      <c r="H3" s="1"/>
      <c r="I3" s="13"/>
      <c r="J3" s="13" t="s">
        <v>142</v>
      </c>
      <c r="K3" s="13"/>
      <c r="L3" s="13"/>
      <c r="M3" s="13"/>
      <c r="N3" s="13"/>
      <c r="O3" s="1"/>
    </row>
    <row r="4" spans="1:15" ht="15.75">
      <c r="A4" s="1"/>
      <c r="B4" s="1"/>
      <c r="C4" s="1"/>
      <c r="D4" s="1"/>
      <c r="E4" s="1"/>
      <c r="F4" s="1"/>
      <c r="G4" s="1"/>
      <c r="H4" s="1"/>
      <c r="I4" s="13"/>
      <c r="J4" s="13" t="s">
        <v>143</v>
      </c>
      <c r="K4" s="13"/>
      <c r="L4" s="13"/>
      <c r="M4" s="13"/>
      <c r="N4" s="13"/>
      <c r="O4" s="1"/>
    </row>
    <row r="5" spans="1:15" ht="15.75">
      <c r="A5" s="1"/>
      <c r="B5" s="1"/>
      <c r="C5" s="1"/>
      <c r="D5" s="1"/>
      <c r="E5" s="1"/>
      <c r="F5" s="1"/>
      <c r="G5" s="1"/>
      <c r="H5" s="1"/>
      <c r="I5" s="13"/>
      <c r="J5" s="13" t="s">
        <v>141</v>
      </c>
      <c r="K5" s="13"/>
      <c r="L5" s="13"/>
      <c r="M5" s="13"/>
      <c r="N5" s="13"/>
      <c r="O5" s="1"/>
    </row>
    <row r="6" spans="1:15" ht="17.25" customHeight="1">
      <c r="A6" s="1"/>
      <c r="B6" s="1"/>
      <c r="C6" s="1"/>
      <c r="D6" s="1"/>
      <c r="E6" s="1"/>
      <c r="F6" s="1"/>
      <c r="G6" s="1"/>
      <c r="H6" s="1"/>
      <c r="I6" s="13"/>
      <c r="J6" s="13"/>
      <c r="K6" s="13"/>
      <c r="L6" s="13"/>
      <c r="M6" s="13"/>
      <c r="N6" s="13"/>
      <c r="O6" s="1"/>
    </row>
    <row r="7" spans="1:15" ht="17.25" customHeight="1">
      <c r="A7" s="1"/>
      <c r="B7" s="13"/>
      <c r="C7" s="13" t="s">
        <v>85</v>
      </c>
      <c r="D7" s="13"/>
      <c r="E7" s="13"/>
      <c r="F7" s="13"/>
      <c r="G7" s="13"/>
      <c r="H7" s="13"/>
      <c r="I7" s="1"/>
      <c r="J7" s="13"/>
      <c r="K7" s="13"/>
      <c r="L7" s="13"/>
      <c r="M7" s="13"/>
      <c r="N7" s="13"/>
      <c r="O7" s="1"/>
    </row>
    <row r="8" spans="1:15" ht="18" customHeight="1">
      <c r="A8" s="1"/>
      <c r="B8" s="13" t="s">
        <v>89</v>
      </c>
      <c r="C8" s="13"/>
      <c r="D8" s="13"/>
      <c r="E8" s="13"/>
      <c r="F8" s="13"/>
      <c r="G8" s="13"/>
      <c r="H8" s="13"/>
      <c r="I8" s="1"/>
      <c r="J8" s="13"/>
      <c r="K8" s="13"/>
      <c r="L8" s="13"/>
      <c r="M8" s="13"/>
      <c r="N8" s="13"/>
      <c r="O8" s="1"/>
    </row>
    <row r="9" spans="1:15" ht="24.75" customHeight="1">
      <c r="A9" s="1"/>
      <c r="B9" s="13"/>
      <c r="C9" s="13" t="s">
        <v>88</v>
      </c>
      <c r="D9" s="13"/>
      <c r="E9" s="13"/>
      <c r="F9" s="13"/>
      <c r="G9" s="13"/>
      <c r="H9" s="14"/>
      <c r="I9" s="55"/>
      <c r="J9" s="55"/>
      <c r="K9" s="1"/>
      <c r="L9" s="1"/>
      <c r="M9" s="1"/>
      <c r="N9" s="35"/>
    </row>
    <row r="10" spans="1:15" ht="21.75" customHeight="1">
      <c r="A10" s="1"/>
      <c r="B10" s="1"/>
      <c r="C10" s="1"/>
      <c r="D10" s="1"/>
      <c r="E10" s="1"/>
      <c r="F10" s="7"/>
      <c r="G10" s="7"/>
      <c r="H10" s="19"/>
      <c r="I10" s="19">
        <f>I15+I16+I17</f>
        <v>1205084.4000000001</v>
      </c>
      <c r="J10" s="19">
        <f t="shared" ref="J10:N10" si="0">J15+J16+J17</f>
        <v>1178290.5999999999</v>
      </c>
      <c r="K10" s="19">
        <f t="shared" si="0"/>
        <v>1216276.3999999999</v>
      </c>
      <c r="L10" s="19">
        <f t="shared" si="0"/>
        <v>1238391.1999999997</v>
      </c>
      <c r="M10" s="19">
        <f t="shared" si="0"/>
        <v>1245903.3999999999</v>
      </c>
      <c r="N10" s="19">
        <f t="shared" si="0"/>
        <v>1258557.7000000002</v>
      </c>
    </row>
    <row r="11" spans="1:15" ht="36.75" customHeight="1">
      <c r="A11" s="172" t="s">
        <v>1</v>
      </c>
      <c r="B11" s="172" t="s">
        <v>28</v>
      </c>
      <c r="C11" s="172" t="s">
        <v>83</v>
      </c>
      <c r="D11" s="172" t="s">
        <v>84</v>
      </c>
      <c r="E11" s="185" t="s">
        <v>2</v>
      </c>
      <c r="F11" s="185"/>
      <c r="G11" s="185"/>
      <c r="H11" s="185" t="s">
        <v>3</v>
      </c>
      <c r="I11" s="185"/>
      <c r="J11" s="185"/>
      <c r="K11" s="185"/>
      <c r="L11" s="185"/>
      <c r="M11" s="185"/>
      <c r="N11" s="185"/>
    </row>
    <row r="12" spans="1:15" ht="46.5" customHeight="1">
      <c r="A12" s="173"/>
      <c r="B12" s="173"/>
      <c r="C12" s="173"/>
      <c r="D12" s="173"/>
      <c r="E12" s="73" t="s">
        <v>14</v>
      </c>
      <c r="F12" s="73" t="s">
        <v>16</v>
      </c>
      <c r="G12" s="73" t="s">
        <v>15</v>
      </c>
      <c r="H12" s="73" t="s">
        <v>9</v>
      </c>
      <c r="I12" s="73" t="s">
        <v>12</v>
      </c>
      <c r="J12" s="73" t="s">
        <v>13</v>
      </c>
      <c r="K12" s="73" t="s">
        <v>103</v>
      </c>
      <c r="L12" s="73" t="s">
        <v>107</v>
      </c>
      <c r="M12" s="73" t="s">
        <v>138</v>
      </c>
      <c r="N12" s="73" t="s">
        <v>145</v>
      </c>
    </row>
    <row r="13" spans="1:15">
      <c r="A13" s="56">
        <v>1</v>
      </c>
      <c r="B13" s="56">
        <v>2</v>
      </c>
      <c r="C13" s="56">
        <v>3</v>
      </c>
      <c r="D13" s="56">
        <v>4</v>
      </c>
      <c r="E13" s="56">
        <v>5</v>
      </c>
      <c r="F13" s="56">
        <v>6</v>
      </c>
      <c r="G13" s="56">
        <v>7</v>
      </c>
      <c r="H13" s="56">
        <v>8</v>
      </c>
      <c r="I13" s="57">
        <v>9</v>
      </c>
      <c r="J13" s="56">
        <v>10</v>
      </c>
      <c r="K13" s="56">
        <v>11</v>
      </c>
      <c r="L13" s="56">
        <v>12</v>
      </c>
      <c r="M13" s="56">
        <v>13</v>
      </c>
      <c r="N13" s="56">
        <v>14</v>
      </c>
    </row>
    <row r="14" spans="1:15" ht="63.75" customHeight="1">
      <c r="A14" s="156"/>
      <c r="B14" s="153" t="s">
        <v>86</v>
      </c>
      <c r="C14" s="156" t="s">
        <v>19</v>
      </c>
      <c r="D14" s="77" t="s">
        <v>4</v>
      </c>
      <c r="E14" s="79" t="s">
        <v>101</v>
      </c>
      <c r="F14" s="77"/>
      <c r="G14" s="77"/>
      <c r="H14" s="15">
        <f>I14+J14+K14</f>
        <v>3829887.5999999996</v>
      </c>
      <c r="I14" s="15">
        <f t="shared" ref="I14:N14" si="1">I15+I16+I17+I18</f>
        <v>1286808.2000000002</v>
      </c>
      <c r="J14" s="15">
        <f t="shared" si="1"/>
        <v>1252546.7999999998</v>
      </c>
      <c r="K14" s="15">
        <f t="shared" si="1"/>
        <v>1290532.5999999999</v>
      </c>
      <c r="L14" s="15">
        <f t="shared" si="1"/>
        <v>1312647.3999999997</v>
      </c>
      <c r="M14" s="15">
        <f t="shared" si="1"/>
        <v>1320159.5999999999</v>
      </c>
      <c r="N14" s="15">
        <f t="shared" si="1"/>
        <v>1332813.9000000001</v>
      </c>
      <c r="O14" s="31"/>
    </row>
    <row r="15" spans="1:15" ht="43.5" customHeight="1">
      <c r="A15" s="173"/>
      <c r="B15" s="161"/>
      <c r="C15" s="156"/>
      <c r="D15" s="77" t="s">
        <v>5</v>
      </c>
      <c r="E15" s="79" t="s">
        <v>101</v>
      </c>
      <c r="F15" s="77"/>
      <c r="G15" s="77"/>
      <c r="H15" s="15">
        <f t="shared" ref="H15:H18" si="2">I15+J15+K15</f>
        <v>2546989</v>
      </c>
      <c r="I15" s="4">
        <f>I20+I57+I125+I141+I173</f>
        <v>843278.3</v>
      </c>
      <c r="J15" s="4">
        <f t="shared" ref="J15:N15" si="3">J20+J57+J125+J141+J173</f>
        <v>832891.29999999993</v>
      </c>
      <c r="K15" s="4">
        <f t="shared" si="3"/>
        <v>870819.4</v>
      </c>
      <c r="L15" s="4">
        <f t="shared" si="3"/>
        <v>887762.09999999986</v>
      </c>
      <c r="M15" s="4">
        <f t="shared" si="3"/>
        <v>893549.99999999988</v>
      </c>
      <c r="N15" s="4">
        <f t="shared" si="3"/>
        <v>903128.8</v>
      </c>
    </row>
    <row r="16" spans="1:15" ht="30">
      <c r="A16" s="173"/>
      <c r="B16" s="161"/>
      <c r="C16" s="156"/>
      <c r="D16" s="77" t="s">
        <v>6</v>
      </c>
      <c r="E16" s="79" t="s">
        <v>101</v>
      </c>
      <c r="F16" s="77"/>
      <c r="G16" s="77"/>
      <c r="H16" s="15">
        <f t="shared" si="2"/>
        <v>5250.0999999999995</v>
      </c>
      <c r="I16" s="4">
        <f>I58+I174</f>
        <v>1865.5</v>
      </c>
      <c r="J16" s="4">
        <f>J58+J174</f>
        <v>1663.6999999999998</v>
      </c>
      <c r="K16" s="4">
        <f>K58+K174</f>
        <v>1720.8999999999999</v>
      </c>
      <c r="L16" s="4">
        <f t="shared" ref="L16:N16" si="4">L58+L174</f>
        <v>1747.6999999999998</v>
      </c>
      <c r="M16" s="4">
        <f t="shared" si="4"/>
        <v>1756.6</v>
      </c>
      <c r="N16" s="4">
        <f t="shared" si="4"/>
        <v>1772.5</v>
      </c>
    </row>
    <row r="17" spans="1:14" ht="30">
      <c r="A17" s="173"/>
      <c r="B17" s="161"/>
      <c r="C17" s="156"/>
      <c r="D17" s="77" t="s">
        <v>8</v>
      </c>
      <c r="E17" s="79" t="s">
        <v>97</v>
      </c>
      <c r="F17" s="77"/>
      <c r="G17" s="77"/>
      <c r="H17" s="15">
        <f t="shared" si="2"/>
        <v>1047412.2999999999</v>
      </c>
      <c r="I17" s="4">
        <f>I22+I59+I127+I143+I161+I162+I163</f>
        <v>359940.60000000003</v>
      </c>
      <c r="J17" s="4">
        <f>J22+J59+J127+J143+J161+J162+J163</f>
        <v>343735.6</v>
      </c>
      <c r="K17" s="4">
        <f>K22+K59+K127+K143+K161+K162+K163</f>
        <v>343736.1</v>
      </c>
      <c r="L17" s="4">
        <f t="shared" ref="L17:N17" si="5">L22+L59+L127+L143+L161+L162+L163</f>
        <v>348881.4</v>
      </c>
      <c r="M17" s="4">
        <f t="shared" si="5"/>
        <v>350596.8</v>
      </c>
      <c r="N17" s="4">
        <f t="shared" si="5"/>
        <v>353656.4</v>
      </c>
    </row>
    <row r="18" spans="1:14" ht="30">
      <c r="A18" s="173"/>
      <c r="B18" s="187"/>
      <c r="C18" s="156"/>
      <c r="D18" s="77" t="s">
        <v>7</v>
      </c>
      <c r="E18" s="79" t="s">
        <v>97</v>
      </c>
      <c r="F18" s="77"/>
      <c r="G18" s="77"/>
      <c r="H18" s="15">
        <f t="shared" si="2"/>
        <v>230236.2</v>
      </c>
      <c r="I18" s="4">
        <f>I23+I60+I128+I144</f>
        <v>81723.799999999988</v>
      </c>
      <c r="J18" s="4">
        <f>J23+J60+J128+J144</f>
        <v>74256.2</v>
      </c>
      <c r="K18" s="4">
        <f>K23+K60+K128+K144</f>
        <v>74256.2</v>
      </c>
      <c r="L18" s="4">
        <f t="shared" ref="L18:N18" si="6">L23+L60+L128+L144</f>
        <v>74256.2</v>
      </c>
      <c r="M18" s="4">
        <f t="shared" si="6"/>
        <v>74256.2</v>
      </c>
      <c r="N18" s="4">
        <f t="shared" si="6"/>
        <v>74256.2</v>
      </c>
    </row>
    <row r="19" spans="1:14" ht="30">
      <c r="A19" s="200">
        <v>1</v>
      </c>
      <c r="B19" s="200" t="s">
        <v>17</v>
      </c>
      <c r="C19" s="200" t="s">
        <v>19</v>
      </c>
      <c r="D19" s="33" t="s">
        <v>18</v>
      </c>
      <c r="E19" s="82" t="s">
        <v>100</v>
      </c>
      <c r="F19" s="33">
        <v>1510000000</v>
      </c>
      <c r="G19" s="33"/>
      <c r="H19" s="34">
        <f>I19+J19+K19</f>
        <v>1458256</v>
      </c>
      <c r="I19" s="34">
        <f t="shared" ref="I19:N19" si="7">I20+I22+I23</f>
        <v>472438.4</v>
      </c>
      <c r="J19" s="34">
        <f t="shared" si="7"/>
        <v>486185.6</v>
      </c>
      <c r="K19" s="34">
        <f t="shared" si="7"/>
        <v>499632.00000000012</v>
      </c>
      <c r="L19" s="34">
        <f t="shared" si="7"/>
        <v>507911.7</v>
      </c>
      <c r="M19" s="34">
        <f t="shared" si="7"/>
        <v>510671.00000000006</v>
      </c>
      <c r="N19" s="34">
        <f t="shared" si="7"/>
        <v>515591.9</v>
      </c>
    </row>
    <row r="20" spans="1:14" ht="30">
      <c r="A20" s="200"/>
      <c r="B20" s="201"/>
      <c r="C20" s="200"/>
      <c r="D20" s="84" t="s">
        <v>5</v>
      </c>
      <c r="E20" s="82" t="s">
        <v>100</v>
      </c>
      <c r="F20" s="33">
        <v>1510000000</v>
      </c>
      <c r="G20" s="33"/>
      <c r="H20" s="34">
        <f>I20+J20+K20</f>
        <v>1015117.6</v>
      </c>
      <c r="I20" s="34">
        <f>I32+I37+I42+I47+I52</f>
        <v>324725.59999999998</v>
      </c>
      <c r="J20" s="34">
        <f t="shared" ref="J20:N20" si="8">J32+J37+J42+J47+J52</f>
        <v>338472.8</v>
      </c>
      <c r="K20" s="34">
        <f t="shared" si="8"/>
        <v>351919.20000000007</v>
      </c>
      <c r="L20" s="34">
        <f t="shared" si="8"/>
        <v>358253.8</v>
      </c>
      <c r="M20" s="34">
        <f t="shared" si="8"/>
        <v>360365.10000000003</v>
      </c>
      <c r="N20" s="34">
        <f t="shared" si="8"/>
        <v>364130.6</v>
      </c>
    </row>
    <row r="21" spans="1:14" ht="30">
      <c r="A21" s="200"/>
      <c r="B21" s="201"/>
      <c r="C21" s="200"/>
      <c r="D21" s="33" t="s">
        <v>6</v>
      </c>
      <c r="E21" s="82" t="s">
        <v>36</v>
      </c>
      <c r="F21" s="33">
        <v>1510000000</v>
      </c>
      <c r="G21" s="33"/>
      <c r="H21" s="34"/>
      <c r="I21" s="34"/>
      <c r="J21" s="33"/>
      <c r="K21" s="34"/>
      <c r="L21" s="33"/>
      <c r="M21" s="33"/>
      <c r="N21" s="36"/>
    </row>
    <row r="22" spans="1:14" ht="30">
      <c r="A22" s="200"/>
      <c r="B22" s="201"/>
      <c r="C22" s="200"/>
      <c r="D22" s="33" t="s">
        <v>8</v>
      </c>
      <c r="E22" s="82" t="s">
        <v>36</v>
      </c>
      <c r="F22" s="33">
        <v>1510000000</v>
      </c>
      <c r="G22" s="33"/>
      <c r="H22" s="34">
        <f>I22+J22+K22</f>
        <v>324074.69999999995</v>
      </c>
      <c r="I22" s="34">
        <f>I29</f>
        <v>108024.9</v>
      </c>
      <c r="J22" s="34">
        <f t="shared" ref="J22:N23" si="9">J29</f>
        <v>108024.9</v>
      </c>
      <c r="K22" s="34">
        <f t="shared" si="9"/>
        <v>108024.9</v>
      </c>
      <c r="L22" s="34">
        <f t="shared" si="9"/>
        <v>109970</v>
      </c>
      <c r="M22" s="34">
        <f t="shared" si="9"/>
        <v>110618</v>
      </c>
      <c r="N22" s="34">
        <f t="shared" si="9"/>
        <v>111773.4</v>
      </c>
    </row>
    <row r="23" spans="1:14" ht="30">
      <c r="A23" s="200"/>
      <c r="B23" s="201"/>
      <c r="C23" s="200"/>
      <c r="D23" s="33" t="s">
        <v>7</v>
      </c>
      <c r="E23" s="82" t="s">
        <v>36</v>
      </c>
      <c r="F23" s="33">
        <v>1510000000</v>
      </c>
      <c r="G23" s="33"/>
      <c r="H23" s="34">
        <f>I23+J23+K23</f>
        <v>119063.70000000001</v>
      </c>
      <c r="I23" s="34">
        <f>I30</f>
        <v>39687.9</v>
      </c>
      <c r="J23" s="34">
        <f t="shared" si="9"/>
        <v>39687.9</v>
      </c>
      <c r="K23" s="34">
        <f t="shared" si="9"/>
        <v>39687.9</v>
      </c>
      <c r="L23" s="34">
        <f t="shared" si="9"/>
        <v>39687.9</v>
      </c>
      <c r="M23" s="34">
        <f t="shared" si="9"/>
        <v>39687.9</v>
      </c>
      <c r="N23" s="34">
        <f t="shared" si="9"/>
        <v>39687.9</v>
      </c>
    </row>
    <row r="24" spans="1:14">
      <c r="A24" s="186" t="s">
        <v>72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9"/>
    </row>
    <row r="25" spans="1:14">
      <c r="A25" s="186" t="s">
        <v>73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9"/>
    </row>
    <row r="26" spans="1:14" ht="30">
      <c r="A26" s="152" t="s">
        <v>21</v>
      </c>
      <c r="B26" s="156" t="s">
        <v>20</v>
      </c>
      <c r="C26" s="172"/>
      <c r="D26" s="77" t="s">
        <v>18</v>
      </c>
      <c r="E26" s="79" t="s">
        <v>36</v>
      </c>
      <c r="F26" s="77">
        <v>1510142090</v>
      </c>
      <c r="G26" s="77"/>
      <c r="H26" s="4">
        <f>I26+J26+K26</f>
        <v>443138.39999999997</v>
      </c>
      <c r="I26" s="4">
        <f>I29+I30</f>
        <v>147712.79999999999</v>
      </c>
      <c r="J26" s="4">
        <f>J29+J30</f>
        <v>147712.79999999999</v>
      </c>
      <c r="K26" s="4">
        <f>K29+K30</f>
        <v>147712.79999999999</v>
      </c>
      <c r="L26" s="4">
        <f t="shared" ref="L26:N26" si="10">L29+L30</f>
        <v>149657.9</v>
      </c>
      <c r="M26" s="4">
        <f t="shared" si="10"/>
        <v>150305.9</v>
      </c>
      <c r="N26" s="4">
        <f t="shared" si="10"/>
        <v>151461.29999999999</v>
      </c>
    </row>
    <row r="27" spans="1:14" ht="26.25">
      <c r="A27" s="152"/>
      <c r="B27" s="156"/>
      <c r="C27" s="172"/>
      <c r="D27" s="6" t="s">
        <v>5</v>
      </c>
      <c r="E27" s="79"/>
      <c r="F27" s="77"/>
      <c r="G27" s="77"/>
      <c r="H27" s="77"/>
      <c r="I27" s="4"/>
      <c r="J27" s="77"/>
      <c r="K27" s="4"/>
      <c r="L27" s="77"/>
      <c r="M27" s="77"/>
      <c r="N27" s="77"/>
    </row>
    <row r="28" spans="1:14" ht="30">
      <c r="A28" s="152"/>
      <c r="B28" s="156"/>
      <c r="C28" s="172"/>
      <c r="D28" s="77" t="s">
        <v>6</v>
      </c>
      <c r="E28" s="79"/>
      <c r="F28" s="77"/>
      <c r="G28" s="77"/>
      <c r="H28" s="77"/>
      <c r="I28" s="4"/>
      <c r="J28" s="77"/>
      <c r="K28" s="4"/>
      <c r="L28" s="77"/>
      <c r="M28" s="77"/>
      <c r="N28" s="77"/>
    </row>
    <row r="29" spans="1:14" ht="30">
      <c r="A29" s="152"/>
      <c r="B29" s="156"/>
      <c r="C29" s="172"/>
      <c r="D29" s="77" t="s">
        <v>8</v>
      </c>
      <c r="E29" s="79" t="s">
        <v>36</v>
      </c>
      <c r="F29" s="77">
        <v>1510142090</v>
      </c>
      <c r="G29" s="77">
        <v>600</v>
      </c>
      <c r="H29" s="4">
        <f>I29+J29+K29</f>
        <v>324074.69999999995</v>
      </c>
      <c r="I29" s="4">
        <v>108024.9</v>
      </c>
      <c r="J29" s="77">
        <v>108024.9</v>
      </c>
      <c r="K29" s="4">
        <v>108024.9</v>
      </c>
      <c r="L29" s="77">
        <v>109970</v>
      </c>
      <c r="M29" s="77">
        <v>110618</v>
      </c>
      <c r="N29" s="15">
        <v>111773.4</v>
      </c>
    </row>
    <row r="30" spans="1:14" ht="30">
      <c r="A30" s="152"/>
      <c r="B30" s="156"/>
      <c r="C30" s="172"/>
      <c r="D30" s="77" t="s">
        <v>7</v>
      </c>
      <c r="E30" s="79" t="s">
        <v>36</v>
      </c>
      <c r="F30" s="77">
        <v>1510142090</v>
      </c>
      <c r="G30" s="77">
        <v>900</v>
      </c>
      <c r="H30" s="4">
        <f t="shared" ref="H30:H32" si="11">I30+J30+K30</f>
        <v>119063.70000000001</v>
      </c>
      <c r="I30" s="4">
        <v>39687.9</v>
      </c>
      <c r="J30" s="77">
        <v>39687.9</v>
      </c>
      <c r="K30" s="4">
        <v>39687.9</v>
      </c>
      <c r="L30" s="77">
        <v>39687.9</v>
      </c>
      <c r="M30" s="77">
        <v>39687.9</v>
      </c>
      <c r="N30" s="77">
        <v>39687.9</v>
      </c>
    </row>
    <row r="31" spans="1:14" ht="30">
      <c r="A31" s="152" t="s">
        <v>22</v>
      </c>
      <c r="B31" s="174" t="s">
        <v>23</v>
      </c>
      <c r="C31" s="156"/>
      <c r="D31" s="77" t="s">
        <v>18</v>
      </c>
      <c r="E31" s="79" t="s">
        <v>69</v>
      </c>
      <c r="F31" s="77">
        <v>1510273010</v>
      </c>
      <c r="G31" s="77"/>
      <c r="H31" s="4">
        <f t="shared" si="11"/>
        <v>66266.3</v>
      </c>
      <c r="I31" s="4">
        <f t="shared" ref="I31:N31" si="12">I32</f>
        <v>21228.3</v>
      </c>
      <c r="J31" s="4">
        <f t="shared" si="12"/>
        <v>22077.5</v>
      </c>
      <c r="K31" s="4">
        <f t="shared" si="12"/>
        <v>22960.5</v>
      </c>
      <c r="L31" s="4">
        <f t="shared" si="12"/>
        <v>23373.8</v>
      </c>
      <c r="M31" s="4">
        <f t="shared" si="12"/>
        <v>23511.5</v>
      </c>
      <c r="N31" s="4">
        <f t="shared" si="12"/>
        <v>23757.200000000001</v>
      </c>
    </row>
    <row r="32" spans="1:14" ht="26.25">
      <c r="A32" s="152"/>
      <c r="B32" s="176"/>
      <c r="C32" s="156"/>
      <c r="D32" s="6" t="s">
        <v>5</v>
      </c>
      <c r="E32" s="79" t="s">
        <v>69</v>
      </c>
      <c r="F32" s="77">
        <v>1510273010</v>
      </c>
      <c r="G32" s="77">
        <v>600</v>
      </c>
      <c r="H32" s="4">
        <f t="shared" si="11"/>
        <v>66266.3</v>
      </c>
      <c r="I32" s="77">
        <v>21228.3</v>
      </c>
      <c r="J32" s="77">
        <v>22077.5</v>
      </c>
      <c r="K32" s="4">
        <v>22960.5</v>
      </c>
      <c r="L32" s="77">
        <v>23373.8</v>
      </c>
      <c r="M32" s="77">
        <v>23511.5</v>
      </c>
      <c r="N32" s="15">
        <v>23757.200000000001</v>
      </c>
    </row>
    <row r="33" spans="1:14" ht="26.25">
      <c r="A33" s="152"/>
      <c r="B33" s="176"/>
      <c r="C33" s="156"/>
      <c r="D33" s="6" t="s">
        <v>6</v>
      </c>
      <c r="E33" s="79"/>
      <c r="F33" s="77"/>
      <c r="G33" s="77"/>
      <c r="H33" s="77"/>
      <c r="I33" s="77"/>
      <c r="J33" s="77"/>
      <c r="K33" s="4"/>
      <c r="L33" s="77"/>
      <c r="M33" s="77"/>
      <c r="N33" s="77"/>
    </row>
    <row r="34" spans="1:14" ht="30">
      <c r="A34" s="152"/>
      <c r="B34" s="176"/>
      <c r="C34" s="156"/>
      <c r="D34" s="77" t="s">
        <v>8</v>
      </c>
      <c r="E34" s="79"/>
      <c r="F34" s="77"/>
      <c r="G34" s="77"/>
      <c r="H34" s="77"/>
      <c r="I34" s="77"/>
      <c r="J34" s="77"/>
      <c r="K34" s="4"/>
      <c r="L34" s="77"/>
      <c r="M34" s="77"/>
      <c r="N34" s="77"/>
    </row>
    <row r="35" spans="1:14" ht="30">
      <c r="A35" s="152"/>
      <c r="B35" s="176"/>
      <c r="C35" s="156"/>
      <c r="D35" s="77" t="s">
        <v>7</v>
      </c>
      <c r="E35" s="79"/>
      <c r="F35" s="77"/>
      <c r="G35" s="77"/>
      <c r="H35" s="77"/>
      <c r="I35" s="77"/>
      <c r="J35" s="77"/>
      <c r="K35" s="4"/>
      <c r="L35" s="77"/>
      <c r="M35" s="77"/>
      <c r="N35" s="77"/>
    </row>
    <row r="36" spans="1:14" ht="30">
      <c r="A36" s="152" t="s">
        <v>24</v>
      </c>
      <c r="B36" s="174" t="s">
        <v>76</v>
      </c>
      <c r="C36" s="172"/>
      <c r="D36" s="77" t="s">
        <v>18</v>
      </c>
      <c r="E36" s="79" t="s">
        <v>36</v>
      </c>
      <c r="F36" s="77">
        <v>1510373020</v>
      </c>
      <c r="G36" s="77"/>
      <c r="H36" s="4">
        <f>I36+J36+K36</f>
        <v>695814.6</v>
      </c>
      <c r="I36" s="4">
        <f>I37</f>
        <v>222025.8</v>
      </c>
      <c r="J36" s="4">
        <f t="shared" ref="J36:N36" si="13">J37</f>
        <v>231794.9</v>
      </c>
      <c r="K36" s="4">
        <f t="shared" si="13"/>
        <v>241993.9</v>
      </c>
      <c r="L36" s="4">
        <f t="shared" si="13"/>
        <v>246350</v>
      </c>
      <c r="M36" s="4">
        <f t="shared" si="13"/>
        <v>247801.7</v>
      </c>
      <c r="N36" s="4">
        <f t="shared" si="13"/>
        <v>250391</v>
      </c>
    </row>
    <row r="37" spans="1:14" ht="26.25">
      <c r="A37" s="152"/>
      <c r="B37" s="173"/>
      <c r="C37" s="172"/>
      <c r="D37" s="81" t="s">
        <v>5</v>
      </c>
      <c r="E37" s="80" t="s">
        <v>36</v>
      </c>
      <c r="F37" s="74">
        <v>1510373020</v>
      </c>
      <c r="G37" s="77">
        <v>600</v>
      </c>
      <c r="H37" s="4">
        <f t="shared" ref="H37" si="14">I37+J37+K37</f>
        <v>695814.6</v>
      </c>
      <c r="I37" s="4">
        <v>222025.8</v>
      </c>
      <c r="J37" s="4">
        <v>231794.9</v>
      </c>
      <c r="K37" s="4">
        <v>241993.9</v>
      </c>
      <c r="L37" s="4">
        <v>246350</v>
      </c>
      <c r="M37" s="77">
        <v>247801.7</v>
      </c>
      <c r="N37" s="4">
        <v>250391</v>
      </c>
    </row>
    <row r="38" spans="1:14" ht="30">
      <c r="A38" s="152"/>
      <c r="B38" s="173"/>
      <c r="C38" s="172"/>
      <c r="D38" s="77" t="s">
        <v>6</v>
      </c>
      <c r="E38" s="79"/>
      <c r="F38" s="77"/>
      <c r="G38" s="77"/>
      <c r="H38" s="77"/>
      <c r="I38" s="77"/>
      <c r="J38" s="77"/>
      <c r="K38" s="4"/>
      <c r="L38" s="77"/>
      <c r="M38" s="77"/>
      <c r="N38" s="77"/>
    </row>
    <row r="39" spans="1:14" ht="30">
      <c r="A39" s="152"/>
      <c r="B39" s="173"/>
      <c r="C39" s="172"/>
      <c r="D39" s="77" t="s">
        <v>8</v>
      </c>
      <c r="E39" s="79"/>
      <c r="F39" s="77"/>
      <c r="G39" s="77"/>
      <c r="H39" s="77"/>
      <c r="I39" s="77"/>
      <c r="J39" s="77"/>
      <c r="K39" s="4"/>
      <c r="L39" s="77"/>
      <c r="M39" s="77"/>
      <c r="N39" s="77"/>
    </row>
    <row r="40" spans="1:14" ht="30">
      <c r="A40" s="152"/>
      <c r="B40" s="173"/>
      <c r="C40" s="172"/>
      <c r="D40" s="77" t="s">
        <v>7</v>
      </c>
      <c r="E40" s="79"/>
      <c r="F40" s="77"/>
      <c r="G40" s="77"/>
      <c r="H40" s="77"/>
      <c r="I40" s="77"/>
      <c r="J40" s="77"/>
      <c r="K40" s="4"/>
      <c r="L40" s="77"/>
      <c r="M40" s="77"/>
      <c r="N40" s="77"/>
    </row>
    <row r="41" spans="1:14" ht="30">
      <c r="A41" s="152" t="s">
        <v>25</v>
      </c>
      <c r="B41" s="174" t="s">
        <v>77</v>
      </c>
      <c r="C41" s="172"/>
      <c r="D41" s="77" t="s">
        <v>18</v>
      </c>
      <c r="E41" s="79" t="s">
        <v>36</v>
      </c>
      <c r="F41" s="77">
        <v>1510473030</v>
      </c>
      <c r="G41" s="77"/>
      <c r="H41" s="4">
        <f>I41+J41+K41</f>
        <v>9008.7999999999993</v>
      </c>
      <c r="I41" s="4">
        <f t="shared" ref="I41:N41" si="15">I42</f>
        <v>2891.7</v>
      </c>
      <c r="J41" s="4">
        <f t="shared" si="15"/>
        <v>3002.9</v>
      </c>
      <c r="K41" s="4">
        <f t="shared" si="15"/>
        <v>3114.2</v>
      </c>
      <c r="L41" s="4">
        <f t="shared" si="15"/>
        <v>3170.2</v>
      </c>
      <c r="M41" s="4">
        <f t="shared" si="15"/>
        <v>3188.9</v>
      </c>
      <c r="N41" s="4">
        <f t="shared" si="15"/>
        <v>3222.3</v>
      </c>
    </row>
    <row r="42" spans="1:14" ht="26.25">
      <c r="A42" s="152"/>
      <c r="B42" s="176"/>
      <c r="C42" s="172"/>
      <c r="D42" s="6" t="s">
        <v>5</v>
      </c>
      <c r="E42" s="79" t="s">
        <v>36</v>
      </c>
      <c r="F42" s="77">
        <v>1510473030</v>
      </c>
      <c r="G42" s="77">
        <v>600</v>
      </c>
      <c r="H42" s="4">
        <f>I42+J42+K42</f>
        <v>9008.7999999999993</v>
      </c>
      <c r="I42" s="4">
        <v>2891.7</v>
      </c>
      <c r="J42" s="4">
        <v>3002.9</v>
      </c>
      <c r="K42" s="4">
        <v>3114.2</v>
      </c>
      <c r="L42" s="77">
        <v>3170.2</v>
      </c>
      <c r="M42" s="77">
        <v>3188.9</v>
      </c>
      <c r="N42" s="15">
        <v>3222.3</v>
      </c>
    </row>
    <row r="43" spans="1:14" ht="30">
      <c r="A43" s="152"/>
      <c r="B43" s="176"/>
      <c r="C43" s="172"/>
      <c r="D43" s="77" t="s">
        <v>6</v>
      </c>
      <c r="E43" s="79"/>
      <c r="F43" s="77"/>
      <c r="G43" s="77"/>
      <c r="H43" s="77"/>
      <c r="I43" s="77"/>
      <c r="J43" s="77"/>
      <c r="K43" s="4"/>
      <c r="L43" s="77"/>
      <c r="M43" s="77"/>
      <c r="N43" s="77"/>
    </row>
    <row r="44" spans="1:14" ht="30">
      <c r="A44" s="152"/>
      <c r="B44" s="176"/>
      <c r="C44" s="172"/>
      <c r="D44" s="77" t="s">
        <v>8</v>
      </c>
      <c r="E44" s="79"/>
      <c r="F44" s="77"/>
      <c r="G44" s="77"/>
      <c r="H44" s="77"/>
      <c r="I44" s="77"/>
      <c r="J44" s="77"/>
      <c r="K44" s="4"/>
      <c r="L44" s="77"/>
      <c r="M44" s="77"/>
      <c r="N44" s="77"/>
    </row>
    <row r="45" spans="1:14" ht="30">
      <c r="A45" s="152"/>
      <c r="B45" s="176"/>
      <c r="C45" s="172"/>
      <c r="D45" s="77" t="s">
        <v>7</v>
      </c>
      <c r="E45" s="79"/>
      <c r="F45" s="77"/>
      <c r="G45" s="77"/>
      <c r="H45" s="77"/>
      <c r="I45" s="77"/>
      <c r="J45" s="77"/>
      <c r="K45" s="4"/>
      <c r="L45" s="77"/>
      <c r="M45" s="77"/>
      <c r="N45" s="77"/>
    </row>
    <row r="46" spans="1:14" ht="30">
      <c r="A46" s="152" t="s">
        <v>26</v>
      </c>
      <c r="B46" s="174" t="s">
        <v>78</v>
      </c>
      <c r="C46" s="156"/>
      <c r="D46" s="77" t="s">
        <v>18</v>
      </c>
      <c r="E46" s="79" t="s">
        <v>36</v>
      </c>
      <c r="F46" s="77">
        <v>1510573300</v>
      </c>
      <c r="G46" s="77"/>
      <c r="H46" s="4">
        <f>I46+J46+K46</f>
        <v>240757.2</v>
      </c>
      <c r="I46" s="4">
        <f>I47</f>
        <v>77525</v>
      </c>
      <c r="J46" s="4">
        <f t="shared" ref="J46:N46" si="16">J47</f>
        <v>80513</v>
      </c>
      <c r="K46" s="4">
        <f t="shared" si="16"/>
        <v>82719.199999999997</v>
      </c>
      <c r="L46" s="4">
        <f t="shared" si="16"/>
        <v>84208.1</v>
      </c>
      <c r="M46" s="4">
        <f t="shared" si="16"/>
        <v>84704.5</v>
      </c>
      <c r="N46" s="4">
        <f t="shared" si="16"/>
        <v>85589.5</v>
      </c>
    </row>
    <row r="47" spans="1:14" ht="25.5">
      <c r="A47" s="152"/>
      <c r="B47" s="176"/>
      <c r="C47" s="156"/>
      <c r="D47" s="70" t="s">
        <v>5</v>
      </c>
      <c r="E47" s="75" t="s">
        <v>36</v>
      </c>
      <c r="F47" s="78">
        <v>1510573300</v>
      </c>
      <c r="G47" s="77">
        <v>600</v>
      </c>
      <c r="H47" s="4">
        <f t="shared" ref="H47" si="17">I47+J47+K47</f>
        <v>240757.2</v>
      </c>
      <c r="I47" s="77">
        <v>77525</v>
      </c>
      <c r="J47" s="77">
        <v>80513</v>
      </c>
      <c r="K47" s="4">
        <v>82719.199999999997</v>
      </c>
      <c r="L47" s="77">
        <v>84208.1</v>
      </c>
      <c r="M47" s="77">
        <v>84704.5</v>
      </c>
      <c r="N47" s="77">
        <v>85589.5</v>
      </c>
    </row>
    <row r="48" spans="1:14" ht="26.25">
      <c r="A48" s="152"/>
      <c r="B48" s="176"/>
      <c r="C48" s="156"/>
      <c r="D48" s="6" t="s">
        <v>6</v>
      </c>
      <c r="E48" s="79"/>
      <c r="F48" s="77"/>
      <c r="G48" s="77"/>
      <c r="H48" s="77"/>
      <c r="I48" s="77"/>
      <c r="J48" s="77"/>
      <c r="K48" s="4"/>
      <c r="L48" s="77"/>
      <c r="M48" s="77"/>
      <c r="N48" s="77"/>
    </row>
    <row r="49" spans="1:14" ht="26.25">
      <c r="A49" s="152"/>
      <c r="B49" s="176"/>
      <c r="C49" s="156"/>
      <c r="D49" s="6" t="s">
        <v>8</v>
      </c>
      <c r="E49" s="79"/>
      <c r="F49" s="77"/>
      <c r="G49" s="77"/>
      <c r="H49" s="77"/>
      <c r="I49" s="77"/>
      <c r="J49" s="77"/>
      <c r="K49" s="4"/>
      <c r="L49" s="77"/>
      <c r="M49" s="77"/>
      <c r="N49" s="77"/>
    </row>
    <row r="50" spans="1:14" ht="26.25">
      <c r="A50" s="152"/>
      <c r="B50" s="176"/>
      <c r="C50" s="156"/>
      <c r="D50" s="6" t="s">
        <v>7</v>
      </c>
      <c r="E50" s="79"/>
      <c r="F50" s="77"/>
      <c r="G50" s="77"/>
      <c r="H50" s="77"/>
      <c r="I50" s="77"/>
      <c r="J50" s="77"/>
      <c r="K50" s="4"/>
      <c r="L50" s="77"/>
      <c r="M50" s="77"/>
      <c r="N50" s="77"/>
    </row>
    <row r="51" spans="1:14" ht="30">
      <c r="A51" s="152" t="s">
        <v>27</v>
      </c>
      <c r="B51" s="174" t="s">
        <v>79</v>
      </c>
      <c r="C51" s="156"/>
      <c r="D51" s="77" t="s">
        <v>18</v>
      </c>
      <c r="E51" s="79" t="s">
        <v>36</v>
      </c>
      <c r="F51" s="77">
        <v>1510673320</v>
      </c>
      <c r="G51" s="77"/>
      <c r="H51" s="4">
        <f>I51+J51+K51</f>
        <v>3270.7000000000003</v>
      </c>
      <c r="I51" s="77">
        <f>I52</f>
        <v>1054.8</v>
      </c>
      <c r="J51" s="77">
        <f>J52</f>
        <v>1084.5</v>
      </c>
      <c r="K51" s="77">
        <f>K52</f>
        <v>1131.4000000000001</v>
      </c>
      <c r="L51" s="77">
        <f t="shared" ref="L51:N51" si="18">L52</f>
        <v>1151.7</v>
      </c>
      <c r="M51" s="77">
        <f t="shared" si="18"/>
        <v>1158.5</v>
      </c>
      <c r="N51" s="77">
        <f t="shared" si="18"/>
        <v>1170.5999999999999</v>
      </c>
    </row>
    <row r="52" spans="1:14" ht="25.5">
      <c r="A52" s="152"/>
      <c r="B52" s="176"/>
      <c r="C52" s="156"/>
      <c r="D52" s="67" t="s">
        <v>5</v>
      </c>
      <c r="E52" s="79" t="s">
        <v>36</v>
      </c>
      <c r="F52" s="77">
        <v>1510673320</v>
      </c>
      <c r="G52" s="77">
        <v>600</v>
      </c>
      <c r="H52" s="4">
        <f>I52+J52+K52</f>
        <v>3270.7000000000003</v>
      </c>
      <c r="I52" s="77">
        <v>1054.8</v>
      </c>
      <c r="J52" s="77">
        <v>1084.5</v>
      </c>
      <c r="K52" s="4">
        <v>1131.4000000000001</v>
      </c>
      <c r="L52" s="4">
        <v>1151.7</v>
      </c>
      <c r="M52" s="4">
        <v>1158.5</v>
      </c>
      <c r="N52" s="4">
        <v>1170.5999999999999</v>
      </c>
    </row>
    <row r="53" spans="1:14" ht="30">
      <c r="A53" s="152"/>
      <c r="B53" s="176"/>
      <c r="C53" s="156"/>
      <c r="D53" s="77" t="s">
        <v>6</v>
      </c>
      <c r="E53" s="79"/>
      <c r="F53" s="77"/>
      <c r="G53" s="77"/>
      <c r="H53" s="77"/>
      <c r="I53" s="77"/>
      <c r="J53" s="77"/>
      <c r="K53" s="4"/>
      <c r="L53" s="77"/>
      <c r="M53" s="77"/>
      <c r="N53" s="15"/>
    </row>
    <row r="54" spans="1:14" ht="30">
      <c r="A54" s="152"/>
      <c r="B54" s="176"/>
      <c r="C54" s="156"/>
      <c r="D54" s="77" t="s">
        <v>8</v>
      </c>
      <c r="E54" s="79"/>
      <c r="F54" s="77"/>
      <c r="G54" s="77"/>
      <c r="H54" s="77"/>
      <c r="I54" s="77"/>
      <c r="J54" s="77"/>
      <c r="K54" s="4"/>
      <c r="L54" s="77"/>
      <c r="M54" s="77"/>
      <c r="N54" s="15"/>
    </row>
    <row r="55" spans="1:14" ht="30">
      <c r="A55" s="152"/>
      <c r="B55" s="176"/>
      <c r="C55" s="156"/>
      <c r="D55" s="77" t="s">
        <v>7</v>
      </c>
      <c r="E55" s="79"/>
      <c r="F55" s="77"/>
      <c r="G55" s="77"/>
      <c r="H55" s="77"/>
      <c r="I55" s="4"/>
      <c r="J55" s="77"/>
      <c r="K55" s="4"/>
      <c r="L55" s="77"/>
      <c r="M55" s="77"/>
      <c r="N55" s="15"/>
    </row>
    <row r="56" spans="1:14" ht="30">
      <c r="A56" s="202" t="s">
        <v>29</v>
      </c>
      <c r="B56" s="200" t="s">
        <v>30</v>
      </c>
      <c r="C56" s="200" t="s">
        <v>19</v>
      </c>
      <c r="D56" s="33" t="s">
        <v>18</v>
      </c>
      <c r="E56" s="82" t="s">
        <v>154</v>
      </c>
      <c r="F56" s="33">
        <v>1520000000</v>
      </c>
      <c r="G56" s="33"/>
      <c r="H56" s="34">
        <f>I56+J56+K56</f>
        <v>1890604.9999999998</v>
      </c>
      <c r="I56" s="34">
        <f>I57+I58+I59+I60</f>
        <v>650887.69999999995</v>
      </c>
      <c r="J56" s="34">
        <f t="shared" ref="J56:N56" si="19">J57+J58+J59+J60</f>
        <v>608690.39999999991</v>
      </c>
      <c r="K56" s="34">
        <f t="shared" si="19"/>
        <v>631026.89999999991</v>
      </c>
      <c r="L56" s="34">
        <f t="shared" si="19"/>
        <v>642817.79999999993</v>
      </c>
      <c r="M56" s="34">
        <f t="shared" si="19"/>
        <v>646886.39999999991</v>
      </c>
      <c r="N56" s="34">
        <f t="shared" si="19"/>
        <v>653407.39999999991</v>
      </c>
    </row>
    <row r="57" spans="1:14" ht="45">
      <c r="A57" s="202"/>
      <c r="B57" s="203"/>
      <c r="C57" s="200"/>
      <c r="D57" s="33" t="s">
        <v>5</v>
      </c>
      <c r="E57" s="82" t="s">
        <v>154</v>
      </c>
      <c r="F57" s="33">
        <v>1520000000</v>
      </c>
      <c r="G57" s="33"/>
      <c r="H57" s="34">
        <f t="shared" ref="H57:H60" si="20">I57+J57+K57</f>
        <v>1348217.2</v>
      </c>
      <c r="I57" s="34">
        <f>I75+I80+I85+I90+I95+I100+I105+I110+I115</f>
        <v>459388.6</v>
      </c>
      <c r="J57" s="34">
        <f t="shared" ref="J57:N57" si="21">J75+J80+J85+J90+J95+J100+J105+J110+J115</f>
        <v>433246.3</v>
      </c>
      <c r="K57" s="34">
        <f t="shared" si="21"/>
        <v>455582.3</v>
      </c>
      <c r="L57" s="34">
        <f t="shared" si="21"/>
        <v>465148.39999999997</v>
      </c>
      <c r="M57" s="34">
        <f t="shared" si="21"/>
        <v>468474.6</v>
      </c>
      <c r="N57" s="34">
        <f t="shared" si="21"/>
        <v>473671.7</v>
      </c>
    </row>
    <row r="58" spans="1:14" ht="30">
      <c r="A58" s="202"/>
      <c r="B58" s="203"/>
      <c r="C58" s="200"/>
      <c r="D58" s="33" t="s">
        <v>6</v>
      </c>
      <c r="E58" s="82" t="s">
        <v>37</v>
      </c>
      <c r="F58" s="33">
        <v>1520000000</v>
      </c>
      <c r="G58" s="33"/>
      <c r="H58" s="34">
        <f t="shared" si="20"/>
        <v>699.3</v>
      </c>
      <c r="I58" s="34">
        <f>I116</f>
        <v>233.1</v>
      </c>
      <c r="J58" s="34">
        <f t="shared" ref="J58:N58" si="22">J116</f>
        <v>233.1</v>
      </c>
      <c r="K58" s="34">
        <f t="shared" si="22"/>
        <v>233.1</v>
      </c>
      <c r="L58" s="34">
        <f t="shared" si="22"/>
        <v>233.1</v>
      </c>
      <c r="M58" s="34">
        <f t="shared" si="22"/>
        <v>233.1</v>
      </c>
      <c r="N58" s="34">
        <f t="shared" si="22"/>
        <v>233.1</v>
      </c>
    </row>
    <row r="59" spans="1:14" ht="30">
      <c r="A59" s="202"/>
      <c r="B59" s="203"/>
      <c r="C59" s="200"/>
      <c r="D59" s="83" t="s">
        <v>8</v>
      </c>
      <c r="E59" s="82" t="s">
        <v>37</v>
      </c>
      <c r="F59" s="33">
        <v>1520000000</v>
      </c>
      <c r="G59" s="33">
        <v>600</v>
      </c>
      <c r="H59" s="34">
        <f t="shared" si="20"/>
        <v>508612.89999999997</v>
      </c>
      <c r="I59" s="34">
        <f>I66+I67+I72+I107+I112+I117+I122</f>
        <v>180240.80000000002</v>
      </c>
      <c r="J59" s="34">
        <f>J66+J67+J72+J107+J112+J117+J122</f>
        <v>164185.79999999999</v>
      </c>
      <c r="K59" s="34">
        <f>K66+K67+K72+K107+K112+K117+K122</f>
        <v>164186.29999999999</v>
      </c>
      <c r="L59" s="34">
        <f t="shared" ref="L59:N59" si="23">L66+L67+L72+L107+L112+L117+L122</f>
        <v>166411.1</v>
      </c>
      <c r="M59" s="34">
        <f t="shared" si="23"/>
        <v>167153.5</v>
      </c>
      <c r="N59" s="34">
        <f t="shared" si="23"/>
        <v>168477.4</v>
      </c>
    </row>
    <row r="60" spans="1:14" ht="30">
      <c r="A60" s="202"/>
      <c r="B60" s="203"/>
      <c r="C60" s="200"/>
      <c r="D60" s="33" t="s">
        <v>7</v>
      </c>
      <c r="E60" s="82" t="s">
        <v>37</v>
      </c>
      <c r="F60" s="33">
        <v>1520000000</v>
      </c>
      <c r="G60" s="33">
        <v>900</v>
      </c>
      <c r="H60" s="34">
        <f t="shared" si="20"/>
        <v>33075.599999999999</v>
      </c>
      <c r="I60" s="34">
        <f>I68+I73</f>
        <v>11025.199999999999</v>
      </c>
      <c r="J60" s="34">
        <f t="shared" ref="J60:N60" si="24">J68+J73</f>
        <v>11025.199999999999</v>
      </c>
      <c r="K60" s="34">
        <f t="shared" si="24"/>
        <v>11025.199999999999</v>
      </c>
      <c r="L60" s="34">
        <f t="shared" si="24"/>
        <v>11025.199999999999</v>
      </c>
      <c r="M60" s="34">
        <f t="shared" si="24"/>
        <v>11025.199999999999</v>
      </c>
      <c r="N60" s="34">
        <f t="shared" si="24"/>
        <v>11025.199999999999</v>
      </c>
    </row>
    <row r="61" spans="1:14">
      <c r="A61" s="182" t="s">
        <v>74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9"/>
    </row>
    <row r="62" spans="1:14">
      <c r="A62" s="182" t="s">
        <v>75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9"/>
    </row>
    <row r="63" spans="1:14" ht="30">
      <c r="A63" s="152" t="s">
        <v>31</v>
      </c>
      <c r="B63" s="156" t="s">
        <v>32</v>
      </c>
      <c r="C63" s="156"/>
      <c r="D63" s="77" t="s">
        <v>18</v>
      </c>
      <c r="E63" s="79" t="s">
        <v>37</v>
      </c>
      <c r="F63" s="77">
        <v>1520142190</v>
      </c>
      <c r="G63" s="77"/>
      <c r="H63" s="4">
        <f>I63+J63+K63</f>
        <v>434771.5</v>
      </c>
      <c r="I63" s="4">
        <f>I66+I67+I68</f>
        <v>154252</v>
      </c>
      <c r="J63" s="4">
        <f t="shared" ref="J63:N63" si="25">J66+J67+J68</f>
        <v>140259.5</v>
      </c>
      <c r="K63" s="4">
        <f t="shared" si="25"/>
        <v>140260</v>
      </c>
      <c r="L63" s="4">
        <f t="shared" si="25"/>
        <v>142484.79999999999</v>
      </c>
      <c r="M63" s="4">
        <f t="shared" si="25"/>
        <v>143227.19999999998</v>
      </c>
      <c r="N63" s="4">
        <f t="shared" si="25"/>
        <v>144551.09999999998</v>
      </c>
    </row>
    <row r="64" spans="1:14" ht="26.25">
      <c r="A64" s="152"/>
      <c r="B64" s="156"/>
      <c r="C64" s="175"/>
      <c r="D64" s="6" t="s">
        <v>5</v>
      </c>
      <c r="E64" s="79"/>
      <c r="F64" s="77"/>
      <c r="G64" s="77"/>
      <c r="H64" s="4"/>
      <c r="I64" s="4"/>
      <c r="J64" s="4"/>
      <c r="K64" s="4"/>
      <c r="L64" s="4"/>
      <c r="M64" s="4"/>
      <c r="N64" s="4"/>
    </row>
    <row r="65" spans="1:14" ht="30">
      <c r="A65" s="152"/>
      <c r="B65" s="156"/>
      <c r="C65" s="175"/>
      <c r="D65" s="77" t="s">
        <v>6</v>
      </c>
      <c r="E65" s="79"/>
      <c r="F65" s="77"/>
      <c r="G65" s="77"/>
      <c r="H65" s="4"/>
      <c r="I65" s="4"/>
      <c r="J65" s="4"/>
      <c r="K65" s="4"/>
      <c r="L65" s="4"/>
      <c r="M65" s="4"/>
      <c r="N65" s="4"/>
    </row>
    <row r="66" spans="1:14">
      <c r="A66" s="152"/>
      <c r="B66" s="156"/>
      <c r="C66" s="175"/>
      <c r="D66" s="164" t="s">
        <v>8</v>
      </c>
      <c r="E66" s="79" t="s">
        <v>37</v>
      </c>
      <c r="F66" s="77">
        <v>1520142190</v>
      </c>
      <c r="G66" s="77">
        <v>200</v>
      </c>
      <c r="H66" s="4">
        <f>I66+J66+K66</f>
        <v>31913.100000000002</v>
      </c>
      <c r="I66" s="4">
        <v>20134.2</v>
      </c>
      <c r="J66" s="4">
        <v>5889.2</v>
      </c>
      <c r="K66" s="4">
        <v>5889.7</v>
      </c>
      <c r="L66" s="4">
        <v>5889.7</v>
      </c>
      <c r="M66" s="4">
        <v>5890.5</v>
      </c>
      <c r="N66" s="4">
        <v>5891.8</v>
      </c>
    </row>
    <row r="67" spans="1:14">
      <c r="A67" s="152"/>
      <c r="B67" s="156"/>
      <c r="C67" s="175"/>
      <c r="D67" s="204"/>
      <c r="E67" s="79"/>
      <c r="F67" s="77"/>
      <c r="G67" s="77">
        <v>600</v>
      </c>
      <c r="H67" s="4">
        <f>I67+J67+K67</f>
        <v>370553.19999999995</v>
      </c>
      <c r="I67" s="4">
        <v>123349.4</v>
      </c>
      <c r="J67" s="4">
        <v>123601.9</v>
      </c>
      <c r="K67" s="4">
        <v>123601.9</v>
      </c>
      <c r="L67" s="4">
        <v>125826.7</v>
      </c>
      <c r="M67" s="4">
        <v>126568.3</v>
      </c>
      <c r="N67" s="15">
        <v>127890.9</v>
      </c>
    </row>
    <row r="68" spans="1:14" ht="30">
      <c r="A68" s="152"/>
      <c r="B68" s="156"/>
      <c r="C68" s="175"/>
      <c r="D68" s="77" t="s">
        <v>7</v>
      </c>
      <c r="E68" s="79" t="s">
        <v>37</v>
      </c>
      <c r="F68" s="77">
        <v>1520142190</v>
      </c>
      <c r="G68" s="77">
        <v>900</v>
      </c>
      <c r="H68" s="4">
        <f t="shared" ref="H68:H69" si="26">I68+J68+K68</f>
        <v>32305.199999999997</v>
      </c>
      <c r="I68" s="4">
        <v>10768.4</v>
      </c>
      <c r="J68" s="4">
        <v>10768.4</v>
      </c>
      <c r="K68" s="4">
        <v>10768.4</v>
      </c>
      <c r="L68" s="4">
        <v>10768.4</v>
      </c>
      <c r="M68" s="4">
        <v>10768.4</v>
      </c>
      <c r="N68" s="4">
        <v>10768.4</v>
      </c>
    </row>
    <row r="69" spans="1:14" ht="30">
      <c r="A69" s="152" t="s">
        <v>33</v>
      </c>
      <c r="B69" s="156" t="s">
        <v>34</v>
      </c>
      <c r="C69" s="156"/>
      <c r="D69" s="77" t="s">
        <v>18</v>
      </c>
      <c r="E69" s="79" t="s">
        <v>37</v>
      </c>
      <c r="F69" s="77">
        <v>1520242290</v>
      </c>
      <c r="G69" s="77"/>
      <c r="H69" s="4">
        <f t="shared" si="26"/>
        <v>100272.90000000001</v>
      </c>
      <c r="I69" s="4">
        <f t="shared" ref="I69:N69" si="27">I72+I73</f>
        <v>33424.300000000003</v>
      </c>
      <c r="J69" s="4">
        <f t="shared" si="27"/>
        <v>33424.300000000003</v>
      </c>
      <c r="K69" s="4">
        <f t="shared" si="27"/>
        <v>33424.300000000003</v>
      </c>
      <c r="L69" s="4">
        <f t="shared" si="27"/>
        <v>33424.300000000003</v>
      </c>
      <c r="M69" s="4">
        <f t="shared" si="27"/>
        <v>33424.300000000003</v>
      </c>
      <c r="N69" s="4">
        <f t="shared" si="27"/>
        <v>33424.300000000003</v>
      </c>
    </row>
    <row r="70" spans="1:14" ht="26.25">
      <c r="A70" s="152"/>
      <c r="B70" s="156"/>
      <c r="C70" s="156"/>
      <c r="D70" s="6" t="s">
        <v>5</v>
      </c>
      <c r="E70" s="79"/>
      <c r="F70" s="77"/>
      <c r="G70" s="77"/>
      <c r="H70" s="4"/>
      <c r="I70" s="4"/>
      <c r="J70" s="4"/>
      <c r="K70" s="4"/>
      <c r="L70" s="4"/>
      <c r="M70" s="4"/>
      <c r="N70" s="4"/>
    </row>
    <row r="71" spans="1:14" ht="30">
      <c r="A71" s="152"/>
      <c r="B71" s="156"/>
      <c r="C71" s="156"/>
      <c r="D71" s="77" t="s">
        <v>6</v>
      </c>
      <c r="E71" s="79"/>
      <c r="F71" s="77"/>
      <c r="G71" s="77"/>
      <c r="H71" s="4"/>
      <c r="I71" s="4"/>
      <c r="J71" s="4"/>
      <c r="K71" s="4"/>
      <c r="L71" s="4"/>
      <c r="M71" s="4"/>
      <c r="N71" s="4"/>
    </row>
    <row r="72" spans="1:14" ht="30">
      <c r="A72" s="152"/>
      <c r="B72" s="156"/>
      <c r="C72" s="156"/>
      <c r="D72" s="77" t="s">
        <v>8</v>
      </c>
      <c r="E72" s="79" t="s">
        <v>37</v>
      </c>
      <c r="F72" s="77">
        <v>1520242290</v>
      </c>
      <c r="G72" s="77">
        <v>600</v>
      </c>
      <c r="H72" s="4">
        <f>I72+J72+K72</f>
        <v>99502.5</v>
      </c>
      <c r="I72" s="4">
        <v>33167.5</v>
      </c>
      <c r="J72" s="4">
        <v>33167.5</v>
      </c>
      <c r="K72" s="4">
        <v>33167.5</v>
      </c>
      <c r="L72" s="4">
        <v>33167.5</v>
      </c>
      <c r="M72" s="4">
        <v>33167.5</v>
      </c>
      <c r="N72" s="4">
        <v>33167.5</v>
      </c>
    </row>
    <row r="73" spans="1:14" ht="30">
      <c r="A73" s="152"/>
      <c r="B73" s="156"/>
      <c r="C73" s="156"/>
      <c r="D73" s="77" t="s">
        <v>7</v>
      </c>
      <c r="E73" s="79" t="s">
        <v>37</v>
      </c>
      <c r="F73" s="77">
        <v>1520242290</v>
      </c>
      <c r="G73" s="77">
        <v>900</v>
      </c>
      <c r="H73" s="4">
        <f t="shared" ref="H73:H75" si="28">I73+J73+K73</f>
        <v>770.40000000000009</v>
      </c>
      <c r="I73" s="4">
        <v>256.8</v>
      </c>
      <c r="J73" s="4">
        <v>256.8</v>
      </c>
      <c r="K73" s="4">
        <v>256.8</v>
      </c>
      <c r="L73" s="4">
        <v>256.8</v>
      </c>
      <c r="M73" s="4">
        <v>256.8</v>
      </c>
      <c r="N73" s="4">
        <v>256.8</v>
      </c>
    </row>
    <row r="74" spans="1:14" ht="30">
      <c r="A74" s="152" t="s">
        <v>106</v>
      </c>
      <c r="B74" s="174" t="s">
        <v>80</v>
      </c>
      <c r="C74" s="172"/>
      <c r="D74" s="77" t="s">
        <v>18</v>
      </c>
      <c r="E74" s="79" t="s">
        <v>37</v>
      </c>
      <c r="F74" s="77">
        <v>1520373040</v>
      </c>
      <c r="G74" s="77"/>
      <c r="H74" s="4">
        <f t="shared" si="28"/>
        <v>1094664</v>
      </c>
      <c r="I74" s="4">
        <f>I75</f>
        <v>349005</v>
      </c>
      <c r="J74" s="4">
        <f t="shared" ref="J74:N74" si="29">J75</f>
        <v>362498.3</v>
      </c>
      <c r="K74" s="4">
        <f t="shared" si="29"/>
        <v>383160.7</v>
      </c>
      <c r="L74" s="4">
        <f t="shared" si="29"/>
        <v>391591.7</v>
      </c>
      <c r="M74" s="4">
        <f t="shared" si="29"/>
        <v>394525.7</v>
      </c>
      <c r="N74" s="4">
        <f t="shared" si="29"/>
        <v>399042.6</v>
      </c>
    </row>
    <row r="75" spans="1:14" ht="25.5">
      <c r="A75" s="173"/>
      <c r="B75" s="173"/>
      <c r="C75" s="172"/>
      <c r="D75" s="70" t="s">
        <v>5</v>
      </c>
      <c r="E75" s="80" t="s">
        <v>37</v>
      </c>
      <c r="F75" s="77">
        <v>1520373040</v>
      </c>
      <c r="G75" s="77">
        <v>600</v>
      </c>
      <c r="H75" s="4">
        <f t="shared" si="28"/>
        <v>1094664</v>
      </c>
      <c r="I75" s="4">
        <v>349005</v>
      </c>
      <c r="J75" s="4">
        <v>362498.3</v>
      </c>
      <c r="K75" s="4">
        <v>383160.7</v>
      </c>
      <c r="L75" s="34">
        <v>391591.7</v>
      </c>
      <c r="M75" s="34">
        <v>394525.7</v>
      </c>
      <c r="N75" s="34">
        <v>399042.6</v>
      </c>
    </row>
    <row r="76" spans="1:14" ht="26.25">
      <c r="A76" s="173"/>
      <c r="B76" s="173"/>
      <c r="C76" s="172"/>
      <c r="D76" s="6" t="s">
        <v>6</v>
      </c>
      <c r="E76" s="79"/>
      <c r="F76" s="77"/>
      <c r="G76" s="77"/>
      <c r="H76" s="4"/>
      <c r="I76" s="4"/>
      <c r="J76" s="4"/>
      <c r="K76" s="4"/>
      <c r="L76" s="4"/>
      <c r="M76" s="4"/>
      <c r="N76" s="4"/>
    </row>
    <row r="77" spans="1:14" ht="26.25">
      <c r="A77" s="173"/>
      <c r="B77" s="173"/>
      <c r="C77" s="172"/>
      <c r="D77" s="6" t="s">
        <v>8</v>
      </c>
      <c r="E77" s="79"/>
      <c r="F77" s="77"/>
      <c r="G77" s="77"/>
      <c r="H77" s="4"/>
      <c r="I77" s="4"/>
      <c r="J77" s="4"/>
      <c r="K77" s="4"/>
      <c r="L77" s="4"/>
      <c r="M77" s="4"/>
      <c r="N77" s="4"/>
    </row>
    <row r="78" spans="1:14" ht="26.25">
      <c r="A78" s="173"/>
      <c r="B78" s="173"/>
      <c r="C78" s="172"/>
      <c r="D78" s="6" t="s">
        <v>7</v>
      </c>
      <c r="E78" s="79"/>
      <c r="F78" s="77"/>
      <c r="G78" s="77"/>
      <c r="H78" s="4"/>
      <c r="I78" s="4"/>
      <c r="J78" s="4"/>
      <c r="K78" s="4"/>
      <c r="L78" s="4"/>
      <c r="M78" s="4"/>
      <c r="N78" s="4"/>
    </row>
    <row r="79" spans="1:14" ht="30">
      <c r="A79" s="152" t="s">
        <v>35</v>
      </c>
      <c r="B79" s="174" t="s">
        <v>81</v>
      </c>
      <c r="C79" s="156"/>
      <c r="D79" s="77" t="s">
        <v>18</v>
      </c>
      <c r="E79" s="79" t="s">
        <v>37</v>
      </c>
      <c r="F79" s="77">
        <v>1520473050</v>
      </c>
      <c r="G79" s="77"/>
      <c r="H79" s="4">
        <f>I79+J79+K79</f>
        <v>33537.199999999997</v>
      </c>
      <c r="I79" s="4">
        <f>I80</f>
        <v>10765</v>
      </c>
      <c r="J79" s="4">
        <f>J80</f>
        <v>11179.1</v>
      </c>
      <c r="K79" s="4">
        <f>K80</f>
        <v>11593.1</v>
      </c>
      <c r="L79" s="4">
        <f t="shared" ref="L79:N79" si="30">L80</f>
        <v>11801.8</v>
      </c>
      <c r="M79" s="4">
        <f t="shared" si="30"/>
        <v>11871.3</v>
      </c>
      <c r="N79" s="4">
        <f t="shared" si="30"/>
        <v>11995.4</v>
      </c>
    </row>
    <row r="80" spans="1:14" ht="26.25">
      <c r="A80" s="152"/>
      <c r="B80" s="176"/>
      <c r="C80" s="156"/>
      <c r="D80" s="6" t="s">
        <v>5</v>
      </c>
      <c r="E80" s="79" t="s">
        <v>37</v>
      </c>
      <c r="F80" s="77">
        <v>1520473050</v>
      </c>
      <c r="G80" s="77">
        <v>600</v>
      </c>
      <c r="H80" s="4">
        <f>I80+J80+K80</f>
        <v>33537.199999999997</v>
      </c>
      <c r="I80" s="4">
        <v>10765</v>
      </c>
      <c r="J80" s="4">
        <v>11179.1</v>
      </c>
      <c r="K80" s="4">
        <v>11593.1</v>
      </c>
      <c r="L80" s="4">
        <v>11801.8</v>
      </c>
      <c r="M80" s="4">
        <v>11871.3</v>
      </c>
      <c r="N80" s="4">
        <v>11995.4</v>
      </c>
    </row>
    <row r="81" spans="1:14" ht="30">
      <c r="A81" s="152"/>
      <c r="B81" s="176"/>
      <c r="C81" s="156"/>
      <c r="D81" s="77" t="s">
        <v>6</v>
      </c>
      <c r="E81" s="79"/>
      <c r="F81" s="77"/>
      <c r="G81" s="77"/>
      <c r="H81" s="4"/>
      <c r="I81" s="4"/>
      <c r="J81" s="4"/>
      <c r="K81" s="4"/>
      <c r="L81" s="4"/>
      <c r="M81" s="4"/>
      <c r="N81" s="4"/>
    </row>
    <row r="82" spans="1:14" ht="30">
      <c r="A82" s="152"/>
      <c r="B82" s="176"/>
      <c r="C82" s="156"/>
      <c r="D82" s="77" t="s">
        <v>8</v>
      </c>
      <c r="E82" s="79"/>
      <c r="F82" s="77"/>
      <c r="G82" s="77"/>
      <c r="H82" s="4"/>
      <c r="I82" s="4"/>
      <c r="J82" s="4"/>
      <c r="K82" s="4"/>
      <c r="L82" s="4"/>
      <c r="M82" s="4"/>
      <c r="N82" s="4"/>
    </row>
    <row r="83" spans="1:14" ht="30">
      <c r="A83" s="152"/>
      <c r="B83" s="176"/>
      <c r="C83" s="156"/>
      <c r="D83" s="77" t="s">
        <v>7</v>
      </c>
      <c r="E83" s="79"/>
      <c r="F83" s="77"/>
      <c r="G83" s="77"/>
      <c r="H83" s="4"/>
      <c r="I83" s="4"/>
      <c r="J83" s="4"/>
      <c r="K83" s="4"/>
      <c r="L83" s="4"/>
      <c r="M83" s="4"/>
      <c r="N83" s="4"/>
    </row>
    <row r="84" spans="1:14" ht="30">
      <c r="A84" s="152" t="s">
        <v>38</v>
      </c>
      <c r="B84" s="174" t="s">
        <v>40</v>
      </c>
      <c r="C84" s="156"/>
      <c r="D84" s="77" t="s">
        <v>18</v>
      </c>
      <c r="E84" s="79" t="s">
        <v>37</v>
      </c>
      <c r="F84" s="77">
        <v>1520573100</v>
      </c>
      <c r="G84" s="77"/>
      <c r="H84" s="4">
        <f>I84+J84+K84</f>
        <v>1713.6</v>
      </c>
      <c r="I84" s="4">
        <f>I85</f>
        <v>561.6</v>
      </c>
      <c r="J84" s="4">
        <f>J85</f>
        <v>576</v>
      </c>
      <c r="K84" s="4">
        <f>K85</f>
        <v>576</v>
      </c>
      <c r="L84" s="4">
        <f t="shared" ref="L84:N84" si="31">L85</f>
        <v>576</v>
      </c>
      <c r="M84" s="4">
        <f t="shared" si="31"/>
        <v>589.79999999999995</v>
      </c>
      <c r="N84" s="4">
        <f t="shared" si="31"/>
        <v>596</v>
      </c>
    </row>
    <row r="85" spans="1:14" ht="26.25">
      <c r="A85" s="152"/>
      <c r="B85" s="174"/>
      <c r="C85" s="156"/>
      <c r="D85" s="6" t="s">
        <v>5</v>
      </c>
      <c r="E85" s="79" t="s">
        <v>37</v>
      </c>
      <c r="F85" s="77">
        <v>1520573100</v>
      </c>
      <c r="G85" s="77">
        <v>300</v>
      </c>
      <c r="H85" s="4">
        <f>I85+J85+K85</f>
        <v>1713.6</v>
      </c>
      <c r="I85" s="4">
        <v>561.6</v>
      </c>
      <c r="J85" s="4">
        <v>576</v>
      </c>
      <c r="K85" s="4">
        <v>576</v>
      </c>
      <c r="L85" s="4">
        <v>576</v>
      </c>
      <c r="M85" s="4">
        <v>589.79999999999995</v>
      </c>
      <c r="N85" s="4">
        <v>596</v>
      </c>
    </row>
    <row r="86" spans="1:14" ht="30">
      <c r="A86" s="152"/>
      <c r="B86" s="174"/>
      <c r="C86" s="156"/>
      <c r="D86" s="77" t="s">
        <v>6</v>
      </c>
      <c r="E86" s="79"/>
      <c r="F86" s="77"/>
      <c r="G86" s="77"/>
      <c r="H86" s="4"/>
      <c r="I86" s="4"/>
      <c r="J86" s="4"/>
      <c r="K86" s="4"/>
      <c r="L86" s="4"/>
      <c r="M86" s="4"/>
      <c r="N86" s="4"/>
    </row>
    <row r="87" spans="1:14" ht="30">
      <c r="A87" s="152"/>
      <c r="B87" s="174"/>
      <c r="C87" s="156"/>
      <c r="D87" s="77" t="s">
        <v>8</v>
      </c>
      <c r="E87" s="79"/>
      <c r="F87" s="77"/>
      <c r="G87" s="77"/>
      <c r="H87" s="4"/>
      <c r="I87" s="4"/>
      <c r="J87" s="4"/>
      <c r="K87" s="4"/>
      <c r="L87" s="4"/>
      <c r="M87" s="4"/>
      <c r="N87" s="4"/>
    </row>
    <row r="88" spans="1:14" ht="30">
      <c r="A88" s="152"/>
      <c r="B88" s="174"/>
      <c r="C88" s="156"/>
      <c r="D88" s="77" t="s">
        <v>7</v>
      </c>
      <c r="E88" s="79"/>
      <c r="F88" s="77"/>
      <c r="G88" s="77"/>
      <c r="H88" s="4"/>
      <c r="I88" s="4"/>
      <c r="J88" s="4"/>
      <c r="K88" s="4"/>
      <c r="L88" s="4"/>
      <c r="M88" s="4"/>
      <c r="N88" s="4"/>
    </row>
    <row r="89" spans="1:14" ht="30">
      <c r="A89" s="152" t="s">
        <v>39</v>
      </c>
      <c r="B89" s="174" t="s">
        <v>42</v>
      </c>
      <c r="C89" s="156"/>
      <c r="D89" s="77" t="s">
        <v>18</v>
      </c>
      <c r="E89" s="79" t="s">
        <v>69</v>
      </c>
      <c r="F89" s="77">
        <v>1520673160</v>
      </c>
      <c r="G89" s="77"/>
      <c r="H89" s="4">
        <f>I89+J89+K89</f>
        <v>23023.5</v>
      </c>
      <c r="I89" s="4">
        <f t="shared" ref="I89:N89" si="32">I90</f>
        <v>7674.5</v>
      </c>
      <c r="J89" s="4">
        <f t="shared" si="32"/>
        <v>7674.5</v>
      </c>
      <c r="K89" s="4">
        <f t="shared" si="32"/>
        <v>7674.5</v>
      </c>
      <c r="L89" s="4">
        <f t="shared" si="32"/>
        <v>7812.6</v>
      </c>
      <c r="M89" s="4">
        <f t="shared" si="32"/>
        <v>7858.7</v>
      </c>
      <c r="N89" s="4">
        <f t="shared" si="32"/>
        <v>7940</v>
      </c>
    </row>
    <row r="90" spans="1:14" ht="26.25">
      <c r="A90" s="152"/>
      <c r="B90" s="174"/>
      <c r="C90" s="156"/>
      <c r="D90" s="6" t="s">
        <v>5</v>
      </c>
      <c r="E90" s="79" t="s">
        <v>69</v>
      </c>
      <c r="F90" s="77">
        <v>1520673160</v>
      </c>
      <c r="G90" s="77">
        <v>600</v>
      </c>
      <c r="H90" s="4">
        <f>I90+J90+K90</f>
        <v>23023.5</v>
      </c>
      <c r="I90" s="4">
        <v>7674.5</v>
      </c>
      <c r="J90" s="4">
        <v>7674.5</v>
      </c>
      <c r="K90" s="4">
        <v>7674.5</v>
      </c>
      <c r="L90" s="4">
        <v>7812.6</v>
      </c>
      <c r="M90" s="4">
        <v>7858.7</v>
      </c>
      <c r="N90" s="4">
        <v>7940</v>
      </c>
    </row>
    <row r="91" spans="1:14" ht="30">
      <c r="A91" s="152"/>
      <c r="B91" s="174"/>
      <c r="C91" s="156"/>
      <c r="D91" s="77" t="s">
        <v>6</v>
      </c>
      <c r="E91" s="79"/>
      <c r="F91" s="77"/>
      <c r="G91" s="77"/>
      <c r="H91" s="4"/>
      <c r="I91" s="4"/>
      <c r="J91" s="4"/>
      <c r="K91" s="4"/>
      <c r="L91" s="4"/>
      <c r="M91" s="4"/>
      <c r="N91" s="4"/>
    </row>
    <row r="92" spans="1:14" ht="30">
      <c r="A92" s="152"/>
      <c r="B92" s="174"/>
      <c r="C92" s="156"/>
      <c r="D92" s="77" t="s">
        <v>8</v>
      </c>
      <c r="E92" s="79"/>
      <c r="F92" s="77"/>
      <c r="G92" s="77"/>
      <c r="H92" s="4"/>
      <c r="I92" s="4"/>
      <c r="J92" s="4"/>
      <c r="K92" s="4"/>
      <c r="L92" s="4"/>
      <c r="M92" s="4"/>
      <c r="N92" s="4"/>
    </row>
    <row r="93" spans="1:14" ht="30">
      <c r="A93" s="152"/>
      <c r="B93" s="174"/>
      <c r="C93" s="156"/>
      <c r="D93" s="77" t="s">
        <v>7</v>
      </c>
      <c r="E93" s="79"/>
      <c r="F93" s="77"/>
      <c r="G93" s="77"/>
      <c r="H93" s="4"/>
      <c r="I93" s="4"/>
      <c r="J93" s="4"/>
      <c r="K93" s="4"/>
      <c r="L93" s="4"/>
      <c r="M93" s="4"/>
      <c r="N93" s="4"/>
    </row>
    <row r="94" spans="1:14" ht="30">
      <c r="A94" s="152" t="s">
        <v>41</v>
      </c>
      <c r="B94" s="174" t="s">
        <v>44</v>
      </c>
      <c r="C94" s="156"/>
      <c r="D94" s="77" t="s">
        <v>18</v>
      </c>
      <c r="E94" s="79" t="s">
        <v>69</v>
      </c>
      <c r="F94" s="77">
        <v>1520773170</v>
      </c>
      <c r="G94" s="77"/>
      <c r="H94" s="4">
        <f>I94+J94+K94</f>
        <v>8633.2000000000007</v>
      </c>
      <c r="I94" s="4">
        <f t="shared" ref="I94:N94" si="33">I95</f>
        <v>2624.7</v>
      </c>
      <c r="J94" s="4">
        <f t="shared" si="33"/>
        <v>2949.7</v>
      </c>
      <c r="K94" s="4">
        <f t="shared" si="33"/>
        <v>3058.8</v>
      </c>
      <c r="L94" s="4">
        <f t="shared" si="33"/>
        <v>3113.8</v>
      </c>
      <c r="M94" s="4">
        <f t="shared" si="33"/>
        <v>3132.2</v>
      </c>
      <c r="N94" s="4">
        <f t="shared" si="33"/>
        <v>3164.9</v>
      </c>
    </row>
    <row r="95" spans="1:14" ht="26.25">
      <c r="A95" s="152"/>
      <c r="B95" s="174"/>
      <c r="C95" s="156"/>
      <c r="D95" s="6" t="s">
        <v>5</v>
      </c>
      <c r="E95" s="79" t="s">
        <v>69</v>
      </c>
      <c r="F95" s="77">
        <v>1520773170</v>
      </c>
      <c r="G95" s="77">
        <v>600</v>
      </c>
      <c r="H95" s="4">
        <f>I95+J95+K95</f>
        <v>8633.2000000000007</v>
      </c>
      <c r="I95" s="4">
        <v>2624.7</v>
      </c>
      <c r="J95" s="4">
        <v>2949.7</v>
      </c>
      <c r="K95" s="4">
        <v>3058.8</v>
      </c>
      <c r="L95" s="4">
        <v>3113.8</v>
      </c>
      <c r="M95" s="4">
        <v>3132.2</v>
      </c>
      <c r="N95" s="4">
        <v>3164.9</v>
      </c>
    </row>
    <row r="96" spans="1:14" ht="30">
      <c r="A96" s="152"/>
      <c r="B96" s="174"/>
      <c r="C96" s="156"/>
      <c r="D96" s="77" t="s">
        <v>6</v>
      </c>
      <c r="E96" s="79"/>
      <c r="F96" s="77"/>
      <c r="G96" s="77"/>
      <c r="H96" s="4"/>
      <c r="I96" s="4"/>
      <c r="J96" s="4"/>
      <c r="K96" s="4"/>
      <c r="L96" s="4"/>
      <c r="M96" s="4"/>
      <c r="N96" s="4"/>
    </row>
    <row r="97" spans="1:14" ht="30">
      <c r="A97" s="152"/>
      <c r="B97" s="174"/>
      <c r="C97" s="156"/>
      <c r="D97" s="77" t="s">
        <v>8</v>
      </c>
      <c r="E97" s="79"/>
      <c r="F97" s="77"/>
      <c r="G97" s="77"/>
      <c r="H97" s="4"/>
      <c r="I97" s="4"/>
      <c r="J97" s="4"/>
      <c r="K97" s="4"/>
      <c r="L97" s="4"/>
      <c r="M97" s="4"/>
      <c r="N97" s="4"/>
    </row>
    <row r="98" spans="1:14" ht="30">
      <c r="A98" s="152"/>
      <c r="B98" s="174"/>
      <c r="C98" s="156"/>
      <c r="D98" s="77" t="s">
        <v>7</v>
      </c>
      <c r="E98" s="79"/>
      <c r="F98" s="77"/>
      <c r="G98" s="77"/>
      <c r="H98" s="4"/>
      <c r="I98" s="4"/>
      <c r="J98" s="4"/>
      <c r="K98" s="4"/>
      <c r="L98" s="4"/>
      <c r="M98" s="4"/>
      <c r="N98" s="4"/>
    </row>
    <row r="99" spans="1:14" ht="30">
      <c r="A99" s="152" t="s">
        <v>43</v>
      </c>
      <c r="B99" s="188" t="s">
        <v>157</v>
      </c>
      <c r="C99" s="156"/>
      <c r="D99" s="77" t="s">
        <v>18</v>
      </c>
      <c r="E99" s="79" t="s">
        <v>37</v>
      </c>
      <c r="F99" s="77">
        <v>1520873310</v>
      </c>
      <c r="G99" s="77"/>
      <c r="H99" s="4">
        <f>I99+J99+K99</f>
        <v>119056.29999999999</v>
      </c>
      <c r="I99" s="4">
        <f>I100</f>
        <v>38728</v>
      </c>
      <c r="J99" s="4">
        <f>J100</f>
        <v>39588.9</v>
      </c>
      <c r="K99" s="4">
        <f>K100</f>
        <v>40739.4</v>
      </c>
      <c r="L99" s="4">
        <f t="shared" ref="L99:N99" si="34">L100</f>
        <v>41472.699999999997</v>
      </c>
      <c r="M99" s="4">
        <f t="shared" si="34"/>
        <v>41717.1</v>
      </c>
      <c r="N99" s="4">
        <f t="shared" si="34"/>
        <v>42153</v>
      </c>
    </row>
    <row r="100" spans="1:14" ht="26.25">
      <c r="A100" s="152"/>
      <c r="B100" s="188"/>
      <c r="C100" s="156"/>
      <c r="D100" s="6" t="s">
        <v>5</v>
      </c>
      <c r="E100" s="79" t="s">
        <v>37</v>
      </c>
      <c r="F100" s="77">
        <v>1520873310</v>
      </c>
      <c r="G100" s="77">
        <v>600</v>
      </c>
      <c r="H100" s="4">
        <f>I100+J100+K100</f>
        <v>119056.29999999999</v>
      </c>
      <c r="I100" s="4">
        <v>38728</v>
      </c>
      <c r="J100" s="4">
        <v>39588.9</v>
      </c>
      <c r="K100" s="4">
        <v>40739.4</v>
      </c>
      <c r="L100" s="4">
        <v>41472.699999999997</v>
      </c>
      <c r="M100" s="4">
        <v>41717.1</v>
      </c>
      <c r="N100" s="4">
        <v>42153</v>
      </c>
    </row>
    <row r="101" spans="1:14" ht="26.25">
      <c r="A101" s="152"/>
      <c r="B101" s="189"/>
      <c r="C101" s="156"/>
      <c r="D101" s="6" t="s">
        <v>6</v>
      </c>
      <c r="E101" s="79"/>
      <c r="F101" s="77"/>
      <c r="G101" s="77"/>
      <c r="H101" s="4"/>
      <c r="I101" s="4"/>
      <c r="J101" s="4"/>
      <c r="K101" s="4"/>
      <c r="L101" s="4"/>
      <c r="M101" s="4"/>
      <c r="N101" s="4"/>
    </row>
    <row r="102" spans="1:14" ht="26.25">
      <c r="A102" s="152"/>
      <c r="B102" s="189"/>
      <c r="C102" s="156"/>
      <c r="D102" s="6" t="s">
        <v>8</v>
      </c>
      <c r="E102" s="79"/>
      <c r="F102" s="77"/>
      <c r="G102" s="77"/>
      <c r="H102" s="4"/>
      <c r="I102" s="4"/>
      <c r="J102" s="4"/>
      <c r="K102" s="4"/>
      <c r="L102" s="4"/>
      <c r="M102" s="4"/>
      <c r="N102" s="4"/>
    </row>
    <row r="103" spans="1:14" ht="26.25">
      <c r="A103" s="152"/>
      <c r="B103" s="189"/>
      <c r="C103" s="156"/>
      <c r="D103" s="6" t="s">
        <v>7</v>
      </c>
      <c r="E103" s="79"/>
      <c r="F103" s="77"/>
      <c r="G103" s="77"/>
      <c r="H103" s="4"/>
      <c r="I103" s="4"/>
      <c r="J103" s="4"/>
      <c r="K103" s="4"/>
      <c r="L103" s="4"/>
      <c r="M103" s="4"/>
      <c r="N103" s="4"/>
    </row>
    <row r="104" spans="1:14" ht="30">
      <c r="A104" s="152" t="s">
        <v>45</v>
      </c>
      <c r="B104" s="153" t="s">
        <v>146</v>
      </c>
      <c r="C104" s="156"/>
      <c r="D104" s="77" t="s">
        <v>18</v>
      </c>
      <c r="E104" s="79" t="s">
        <v>37</v>
      </c>
      <c r="F104" s="77" t="s">
        <v>147</v>
      </c>
      <c r="G104" s="77"/>
      <c r="H104" s="4">
        <f>I104+J104+K104</f>
        <v>43312.5</v>
      </c>
      <c r="I104" s="4">
        <f>I105+I107</f>
        <v>43312.5</v>
      </c>
      <c r="J104" s="4">
        <f t="shared" ref="J104:N104" si="35">J105</f>
        <v>0</v>
      </c>
      <c r="K104" s="4">
        <f t="shared" si="35"/>
        <v>0</v>
      </c>
      <c r="L104" s="4">
        <f t="shared" si="35"/>
        <v>0</v>
      </c>
      <c r="M104" s="4">
        <f t="shared" si="35"/>
        <v>0</v>
      </c>
      <c r="N104" s="4">
        <f t="shared" si="35"/>
        <v>0</v>
      </c>
    </row>
    <row r="105" spans="1:14" ht="26.25">
      <c r="A105" s="152"/>
      <c r="B105" s="154"/>
      <c r="C105" s="156"/>
      <c r="D105" s="6" t="s">
        <v>5</v>
      </c>
      <c r="E105" s="79" t="s">
        <v>37</v>
      </c>
      <c r="F105" s="77" t="s">
        <v>147</v>
      </c>
      <c r="G105" s="77">
        <v>600</v>
      </c>
      <c r="H105" s="4">
        <f>I105+J105+K105</f>
        <v>41250</v>
      </c>
      <c r="I105" s="4">
        <v>41250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</row>
    <row r="106" spans="1:14" ht="30">
      <c r="A106" s="152"/>
      <c r="B106" s="154"/>
      <c r="C106" s="156"/>
      <c r="D106" s="77" t="s">
        <v>6</v>
      </c>
      <c r="E106" s="79"/>
      <c r="F106" s="77"/>
      <c r="G106" s="77"/>
      <c r="H106" s="4"/>
      <c r="I106" s="4"/>
      <c r="J106" s="4"/>
      <c r="K106" s="4"/>
      <c r="L106" s="4"/>
      <c r="M106" s="4"/>
      <c r="N106" s="4"/>
    </row>
    <row r="107" spans="1:14" ht="30">
      <c r="A107" s="152"/>
      <c r="B107" s="154"/>
      <c r="C107" s="156"/>
      <c r="D107" s="77" t="s">
        <v>8</v>
      </c>
      <c r="E107" s="79" t="s">
        <v>37</v>
      </c>
      <c r="F107" s="77" t="s">
        <v>147</v>
      </c>
      <c r="G107" s="77">
        <v>600</v>
      </c>
      <c r="H107" s="4">
        <f t="shared" ref="H107" si="36">I107+J107+K107</f>
        <v>2062.5</v>
      </c>
      <c r="I107" s="4">
        <v>2062.5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</row>
    <row r="108" spans="1:14" ht="30">
      <c r="A108" s="152"/>
      <c r="B108" s="155"/>
      <c r="C108" s="156"/>
      <c r="D108" s="77" t="s">
        <v>7</v>
      </c>
      <c r="E108" s="79"/>
      <c r="F108" s="77"/>
      <c r="G108" s="77"/>
      <c r="H108" s="4"/>
      <c r="I108" s="4"/>
      <c r="J108" s="4"/>
      <c r="K108" s="4"/>
      <c r="L108" s="4"/>
      <c r="M108" s="4"/>
      <c r="N108" s="4"/>
    </row>
    <row r="109" spans="1:14" ht="30">
      <c r="A109" s="152" t="s">
        <v>112</v>
      </c>
      <c r="B109" s="153" t="s">
        <v>148</v>
      </c>
      <c r="C109" s="156"/>
      <c r="D109" s="77" t="s">
        <v>18</v>
      </c>
      <c r="E109" s="79" t="s">
        <v>37</v>
      </c>
      <c r="F109" s="77" t="s">
        <v>149</v>
      </c>
      <c r="G109" s="77"/>
      <c r="H109" s="4">
        <f>I109+J109+K109</f>
        <v>26244</v>
      </c>
      <c r="I109" s="4">
        <f t="shared" ref="I109:N109" si="37">I110</f>
        <v>8748</v>
      </c>
      <c r="J109" s="4">
        <f t="shared" si="37"/>
        <v>8748</v>
      </c>
      <c r="K109" s="4">
        <f t="shared" si="37"/>
        <v>8748</v>
      </c>
      <c r="L109" s="4">
        <f t="shared" si="37"/>
        <v>8748</v>
      </c>
      <c r="M109" s="4">
        <f t="shared" si="37"/>
        <v>8748</v>
      </c>
      <c r="N109" s="4">
        <f t="shared" si="37"/>
        <v>8748</v>
      </c>
    </row>
    <row r="110" spans="1:14" ht="26.25">
      <c r="A110" s="152"/>
      <c r="B110" s="160"/>
      <c r="C110" s="156"/>
      <c r="D110" s="6" t="s">
        <v>5</v>
      </c>
      <c r="E110" s="79" t="s">
        <v>37</v>
      </c>
      <c r="F110" s="77" t="s">
        <v>149</v>
      </c>
      <c r="G110" s="77">
        <v>600</v>
      </c>
      <c r="H110" s="4">
        <f>I110+J110+K110</f>
        <v>26244</v>
      </c>
      <c r="I110" s="4">
        <v>8748</v>
      </c>
      <c r="J110" s="4">
        <v>8748</v>
      </c>
      <c r="K110" s="4">
        <v>8748</v>
      </c>
      <c r="L110" s="4">
        <v>8748</v>
      </c>
      <c r="M110" s="4">
        <v>8748</v>
      </c>
      <c r="N110" s="15">
        <v>8748</v>
      </c>
    </row>
    <row r="111" spans="1:14" ht="30">
      <c r="A111" s="152"/>
      <c r="B111" s="160"/>
      <c r="C111" s="156"/>
      <c r="D111" s="77" t="s">
        <v>6</v>
      </c>
      <c r="E111" s="79"/>
      <c r="F111" s="77"/>
      <c r="G111" s="77"/>
      <c r="H111" s="4"/>
      <c r="I111" s="4"/>
      <c r="J111" s="4"/>
      <c r="K111" s="4"/>
      <c r="L111" s="4"/>
      <c r="M111" s="4"/>
      <c r="N111" s="15"/>
    </row>
    <row r="112" spans="1:14" ht="30">
      <c r="A112" s="152"/>
      <c r="B112" s="160"/>
      <c r="C112" s="156"/>
      <c r="D112" s="77" t="s">
        <v>8</v>
      </c>
      <c r="E112" s="79" t="s">
        <v>37</v>
      </c>
      <c r="F112" s="77" t="s">
        <v>149</v>
      </c>
      <c r="G112" s="77">
        <v>600</v>
      </c>
      <c r="H112" s="4">
        <f t="shared" ref="H112" si="38">I112+J112+K112</f>
        <v>2916</v>
      </c>
      <c r="I112" s="4">
        <v>972</v>
      </c>
      <c r="J112" s="4">
        <v>972</v>
      </c>
      <c r="K112" s="4">
        <v>972</v>
      </c>
      <c r="L112" s="4">
        <v>972</v>
      </c>
      <c r="M112" s="4">
        <v>972</v>
      </c>
      <c r="N112" s="15">
        <v>972</v>
      </c>
    </row>
    <row r="113" spans="1:14" ht="26.25">
      <c r="A113" s="152"/>
      <c r="B113" s="167"/>
      <c r="C113" s="156"/>
      <c r="D113" s="6" t="s">
        <v>7</v>
      </c>
      <c r="E113" s="79"/>
      <c r="F113" s="77"/>
      <c r="G113" s="77"/>
      <c r="H113" s="4"/>
      <c r="I113" s="4"/>
      <c r="J113" s="4"/>
      <c r="K113" s="4"/>
      <c r="L113" s="4"/>
      <c r="M113" s="4"/>
      <c r="N113" s="15"/>
    </row>
    <row r="114" spans="1:14" ht="30">
      <c r="A114" s="152" t="s">
        <v>110</v>
      </c>
      <c r="B114" s="153" t="s">
        <v>158</v>
      </c>
      <c r="C114" s="156"/>
      <c r="D114" s="77" t="s">
        <v>18</v>
      </c>
      <c r="E114" s="79" t="s">
        <v>37</v>
      </c>
      <c r="F114" s="77" t="s">
        <v>150</v>
      </c>
      <c r="G114" s="77"/>
      <c r="H114" s="4">
        <f>I114+J114+K114</f>
        <v>960.3</v>
      </c>
      <c r="I114" s="4">
        <f>I115+I116+I117</f>
        <v>320.09999999999997</v>
      </c>
      <c r="J114" s="4">
        <f t="shared" ref="J114:N114" si="39">J115+J116+J117</f>
        <v>320.09999999999997</v>
      </c>
      <c r="K114" s="4">
        <f t="shared" si="39"/>
        <v>320.09999999999997</v>
      </c>
      <c r="L114" s="4">
        <f t="shared" si="39"/>
        <v>320.09999999999997</v>
      </c>
      <c r="M114" s="4">
        <f t="shared" si="39"/>
        <v>320.09999999999997</v>
      </c>
      <c r="N114" s="4">
        <f t="shared" si="39"/>
        <v>320.09999999999997</v>
      </c>
    </row>
    <row r="115" spans="1:14" ht="26.25">
      <c r="A115" s="152"/>
      <c r="B115" s="154"/>
      <c r="C115" s="156"/>
      <c r="D115" s="6" t="s">
        <v>5</v>
      </c>
      <c r="E115" s="79" t="s">
        <v>37</v>
      </c>
      <c r="F115" s="77" t="s">
        <v>150</v>
      </c>
      <c r="G115" s="77">
        <v>600</v>
      </c>
      <c r="H115" s="4">
        <f t="shared" ref="H115:H117" si="40">I115+J115+K115</f>
        <v>95.4</v>
      </c>
      <c r="I115" s="4">
        <v>31.8</v>
      </c>
      <c r="J115" s="4">
        <v>31.8</v>
      </c>
      <c r="K115" s="4">
        <v>31.8</v>
      </c>
      <c r="L115" s="4">
        <v>31.8</v>
      </c>
      <c r="M115" s="4">
        <v>31.8</v>
      </c>
      <c r="N115" s="4">
        <v>31.8</v>
      </c>
    </row>
    <row r="116" spans="1:14" ht="30">
      <c r="A116" s="152"/>
      <c r="B116" s="154"/>
      <c r="C116" s="156"/>
      <c r="D116" s="77" t="s">
        <v>6</v>
      </c>
      <c r="E116" s="79" t="s">
        <v>37</v>
      </c>
      <c r="F116" s="77" t="s">
        <v>150</v>
      </c>
      <c r="G116" s="77">
        <v>600</v>
      </c>
      <c r="H116" s="4">
        <f t="shared" si="40"/>
        <v>699.3</v>
      </c>
      <c r="I116" s="4">
        <v>233.1</v>
      </c>
      <c r="J116" s="4">
        <v>233.1</v>
      </c>
      <c r="K116" s="4">
        <v>233.1</v>
      </c>
      <c r="L116" s="4">
        <v>233.1</v>
      </c>
      <c r="M116" s="4">
        <v>233.1</v>
      </c>
      <c r="N116" s="4">
        <v>233.1</v>
      </c>
    </row>
    <row r="117" spans="1:14" ht="26.25">
      <c r="A117" s="152"/>
      <c r="B117" s="154"/>
      <c r="C117" s="156"/>
      <c r="D117" s="6" t="s">
        <v>8</v>
      </c>
      <c r="E117" s="79" t="s">
        <v>37</v>
      </c>
      <c r="F117" s="77" t="s">
        <v>150</v>
      </c>
      <c r="G117" s="77">
        <v>600</v>
      </c>
      <c r="H117" s="4">
        <f t="shared" si="40"/>
        <v>165.60000000000002</v>
      </c>
      <c r="I117" s="4">
        <v>55.2</v>
      </c>
      <c r="J117" s="4">
        <v>55.2</v>
      </c>
      <c r="K117" s="4">
        <v>55.2</v>
      </c>
      <c r="L117" s="4">
        <v>55.2</v>
      </c>
      <c r="M117" s="4">
        <v>55.2</v>
      </c>
      <c r="N117" s="4">
        <v>55.2</v>
      </c>
    </row>
    <row r="118" spans="1:14" ht="26.25">
      <c r="A118" s="152"/>
      <c r="B118" s="155"/>
      <c r="C118" s="156"/>
      <c r="D118" s="6" t="s">
        <v>7</v>
      </c>
      <c r="E118" s="79"/>
      <c r="F118" s="77"/>
      <c r="G118" s="77"/>
      <c r="H118" s="4"/>
      <c r="I118" s="4"/>
      <c r="J118" s="4"/>
      <c r="K118" s="4"/>
      <c r="L118" s="4"/>
      <c r="M118" s="4"/>
      <c r="N118" s="15"/>
    </row>
    <row r="119" spans="1:14" ht="30">
      <c r="A119" s="152" t="s">
        <v>114</v>
      </c>
      <c r="B119" s="156" t="s">
        <v>51</v>
      </c>
      <c r="C119" s="156" t="s">
        <v>19</v>
      </c>
      <c r="D119" s="77" t="s">
        <v>18</v>
      </c>
      <c r="E119" s="79" t="s">
        <v>68</v>
      </c>
      <c r="F119" s="77">
        <v>1521343690</v>
      </c>
      <c r="G119" s="77"/>
      <c r="H119" s="4">
        <f>I119+J119+K119</f>
        <v>1500</v>
      </c>
      <c r="I119" s="4">
        <f>I122</f>
        <v>500</v>
      </c>
      <c r="J119" s="4">
        <f t="shared" ref="J119:N119" si="41">J122</f>
        <v>500</v>
      </c>
      <c r="K119" s="4">
        <f t="shared" si="41"/>
        <v>500</v>
      </c>
      <c r="L119" s="4">
        <f t="shared" si="41"/>
        <v>500</v>
      </c>
      <c r="M119" s="4">
        <f t="shared" si="41"/>
        <v>500</v>
      </c>
      <c r="N119" s="4">
        <f t="shared" si="41"/>
        <v>500</v>
      </c>
    </row>
    <row r="120" spans="1:14" ht="26.25">
      <c r="A120" s="152"/>
      <c r="B120" s="156"/>
      <c r="C120" s="156"/>
      <c r="D120" s="6" t="s">
        <v>5</v>
      </c>
      <c r="E120" s="79"/>
      <c r="F120" s="77"/>
      <c r="G120" s="77"/>
      <c r="H120" s="4"/>
      <c r="I120" s="4"/>
      <c r="J120" s="4"/>
      <c r="K120" s="4"/>
      <c r="L120" s="4"/>
      <c r="M120" s="4"/>
      <c r="N120" s="4"/>
    </row>
    <row r="121" spans="1:14" ht="30">
      <c r="A121" s="152"/>
      <c r="B121" s="156"/>
      <c r="C121" s="156"/>
      <c r="D121" s="77" t="s">
        <v>6</v>
      </c>
      <c r="E121" s="79"/>
      <c r="F121" s="77"/>
      <c r="G121" s="77"/>
      <c r="H121" s="4"/>
      <c r="I121" s="4"/>
      <c r="J121" s="4"/>
      <c r="K121" s="4"/>
      <c r="L121" s="4"/>
      <c r="M121" s="4"/>
      <c r="N121" s="4"/>
    </row>
    <row r="122" spans="1:14" ht="30">
      <c r="A122" s="152"/>
      <c r="B122" s="156"/>
      <c r="C122" s="156"/>
      <c r="D122" s="73" t="s">
        <v>8</v>
      </c>
      <c r="E122" s="79" t="s">
        <v>68</v>
      </c>
      <c r="F122" s="77">
        <v>1521343690</v>
      </c>
      <c r="G122" s="77">
        <v>200</v>
      </c>
      <c r="H122" s="4">
        <f>I122+J122+K122</f>
        <v>1500</v>
      </c>
      <c r="I122" s="4">
        <v>500</v>
      </c>
      <c r="J122" s="4">
        <v>500</v>
      </c>
      <c r="K122" s="4">
        <v>500</v>
      </c>
      <c r="L122" s="4">
        <v>500</v>
      </c>
      <c r="M122" s="4">
        <v>500</v>
      </c>
      <c r="N122" s="21">
        <v>500</v>
      </c>
    </row>
    <row r="123" spans="1:14" ht="30">
      <c r="A123" s="152"/>
      <c r="B123" s="156"/>
      <c r="C123" s="156"/>
      <c r="D123" s="77" t="s">
        <v>7</v>
      </c>
      <c r="E123" s="79"/>
      <c r="F123" s="77"/>
      <c r="G123" s="77"/>
      <c r="H123" s="4"/>
      <c r="I123" s="4"/>
      <c r="J123" s="4"/>
      <c r="K123" s="4"/>
      <c r="L123" s="4"/>
      <c r="M123" s="4"/>
      <c r="N123" s="4"/>
    </row>
    <row r="124" spans="1:14" ht="30">
      <c r="A124" s="207" t="s">
        <v>46</v>
      </c>
      <c r="B124" s="210" t="s">
        <v>47</v>
      </c>
      <c r="C124" s="210" t="s">
        <v>19</v>
      </c>
      <c r="D124" s="33" t="s">
        <v>18</v>
      </c>
      <c r="E124" s="82" t="s">
        <v>104</v>
      </c>
      <c r="F124" s="33">
        <v>1530000000</v>
      </c>
      <c r="G124" s="33"/>
      <c r="H124" s="34">
        <f>I124+J124+K124</f>
        <v>83163.5</v>
      </c>
      <c r="I124" s="34">
        <f>I125+I127+I128</f>
        <v>27847.899999999998</v>
      </c>
      <c r="J124" s="34">
        <f t="shared" ref="J124:N124" si="42">J125+J127+J128</f>
        <v>27697.899999999998</v>
      </c>
      <c r="K124" s="34">
        <f t="shared" si="42"/>
        <v>27617.7</v>
      </c>
      <c r="L124" s="34">
        <f t="shared" si="42"/>
        <v>27825.800000000003</v>
      </c>
      <c r="M124" s="34">
        <f t="shared" si="42"/>
        <v>27895.200000000001</v>
      </c>
      <c r="N124" s="34">
        <f t="shared" si="42"/>
        <v>28019.1</v>
      </c>
    </row>
    <row r="125" spans="1:14" ht="26.25">
      <c r="A125" s="208"/>
      <c r="B125" s="211"/>
      <c r="C125" s="210"/>
      <c r="D125" s="84" t="s">
        <v>5</v>
      </c>
      <c r="E125" s="82"/>
      <c r="F125" s="33"/>
      <c r="G125" s="33"/>
      <c r="H125" s="34">
        <f>I125+J125+K125</f>
        <v>15009.5</v>
      </c>
      <c r="I125" s="34">
        <f>I136</f>
        <v>5029.8999999999996</v>
      </c>
      <c r="J125" s="34">
        <f t="shared" ref="J125:N125" si="43">J136</f>
        <v>5029.8999999999996</v>
      </c>
      <c r="K125" s="34">
        <f t="shared" si="43"/>
        <v>4949.7</v>
      </c>
      <c r="L125" s="34">
        <f t="shared" si="43"/>
        <v>4949.7</v>
      </c>
      <c r="M125" s="34">
        <f t="shared" si="43"/>
        <v>4949.7</v>
      </c>
      <c r="N125" s="34">
        <f t="shared" si="43"/>
        <v>4949.7</v>
      </c>
    </row>
    <row r="126" spans="1:14" ht="30">
      <c r="A126" s="208"/>
      <c r="B126" s="211"/>
      <c r="C126" s="210"/>
      <c r="D126" s="33" t="s">
        <v>6</v>
      </c>
      <c r="E126" s="82"/>
      <c r="F126" s="33"/>
      <c r="G126" s="33"/>
      <c r="H126" s="34"/>
      <c r="I126" s="34"/>
      <c r="J126" s="34"/>
      <c r="K126" s="34"/>
      <c r="L126" s="34"/>
      <c r="M126" s="34"/>
      <c r="N126" s="34"/>
    </row>
    <row r="127" spans="1:14" ht="30">
      <c r="A127" s="208"/>
      <c r="B127" s="211"/>
      <c r="C127" s="210"/>
      <c r="D127" s="33" t="s">
        <v>8</v>
      </c>
      <c r="E127" s="82" t="s">
        <v>104</v>
      </c>
      <c r="F127" s="33">
        <v>1530000000</v>
      </c>
      <c r="G127" s="33"/>
      <c r="H127" s="34">
        <f>I127+J127+K127</f>
        <v>63969.899999999994</v>
      </c>
      <c r="I127" s="34">
        <f>I132+I133+I138</f>
        <v>21423.3</v>
      </c>
      <c r="J127" s="34">
        <f t="shared" ref="J127:N127" si="44">J132+J133+J138</f>
        <v>21273.3</v>
      </c>
      <c r="K127" s="34">
        <f t="shared" si="44"/>
        <v>21273.3</v>
      </c>
      <c r="L127" s="34">
        <f t="shared" si="44"/>
        <v>21481.4</v>
      </c>
      <c r="M127" s="34">
        <f t="shared" si="44"/>
        <v>21550.799999999999</v>
      </c>
      <c r="N127" s="34">
        <f t="shared" si="44"/>
        <v>21674.699999999997</v>
      </c>
    </row>
    <row r="128" spans="1:14" ht="30">
      <c r="A128" s="209"/>
      <c r="B128" s="211"/>
      <c r="C128" s="210"/>
      <c r="D128" s="33" t="s">
        <v>7</v>
      </c>
      <c r="E128" s="82" t="s">
        <v>104</v>
      </c>
      <c r="F128" s="33">
        <v>1530000000</v>
      </c>
      <c r="G128" s="33"/>
      <c r="H128" s="34">
        <f t="shared" ref="H128:H129" si="45">I128+J128+K128</f>
        <v>4184.1000000000004</v>
      </c>
      <c r="I128" s="34">
        <f>I134+I139</f>
        <v>1394.7</v>
      </c>
      <c r="J128" s="34">
        <f t="shared" ref="J128:N128" si="46">J134+J139</f>
        <v>1394.7</v>
      </c>
      <c r="K128" s="34">
        <f t="shared" si="46"/>
        <v>1394.7</v>
      </c>
      <c r="L128" s="34">
        <f t="shared" si="46"/>
        <v>1394.7</v>
      </c>
      <c r="M128" s="34">
        <f t="shared" si="46"/>
        <v>1394.7</v>
      </c>
      <c r="N128" s="34">
        <f t="shared" si="46"/>
        <v>1394.7</v>
      </c>
    </row>
    <row r="129" spans="1:14" ht="30">
      <c r="A129" s="152" t="s">
        <v>48</v>
      </c>
      <c r="B129" s="156" t="s">
        <v>49</v>
      </c>
      <c r="C129" s="156"/>
      <c r="D129" s="77" t="s">
        <v>18</v>
      </c>
      <c r="E129" s="79" t="s">
        <v>104</v>
      </c>
      <c r="F129" s="77">
        <v>1530142390</v>
      </c>
      <c r="G129" s="77"/>
      <c r="H129" s="4">
        <f t="shared" si="45"/>
        <v>38739.599999999999</v>
      </c>
      <c r="I129" s="4">
        <f>I132+I133+I134</f>
        <v>13013.199999999999</v>
      </c>
      <c r="J129" s="4">
        <f t="shared" ref="J129:N129" si="47">J132+J133+J134</f>
        <v>12863.199999999999</v>
      </c>
      <c r="K129" s="4">
        <f t="shared" si="47"/>
        <v>12863.199999999999</v>
      </c>
      <c r="L129" s="4">
        <f t="shared" si="47"/>
        <v>13071.3</v>
      </c>
      <c r="M129" s="4">
        <f t="shared" si="47"/>
        <v>13140.699999999999</v>
      </c>
      <c r="N129" s="4">
        <f t="shared" si="47"/>
        <v>13264.599999999999</v>
      </c>
    </row>
    <row r="130" spans="1:14" ht="26.25">
      <c r="A130" s="152"/>
      <c r="B130" s="156"/>
      <c r="C130" s="156"/>
      <c r="D130" s="6" t="s">
        <v>5</v>
      </c>
      <c r="E130" s="79"/>
      <c r="F130" s="77"/>
      <c r="G130" s="77"/>
      <c r="H130" s="4"/>
      <c r="I130" s="4"/>
      <c r="J130" s="4"/>
      <c r="K130" s="4"/>
      <c r="L130" s="4"/>
      <c r="M130" s="4"/>
      <c r="N130" s="4"/>
    </row>
    <row r="131" spans="1:14" ht="30">
      <c r="A131" s="152"/>
      <c r="B131" s="156"/>
      <c r="C131" s="156"/>
      <c r="D131" s="77" t="s">
        <v>6</v>
      </c>
      <c r="E131" s="79"/>
      <c r="F131" s="77"/>
      <c r="G131" s="77"/>
      <c r="H131" s="4"/>
      <c r="I131" s="4"/>
      <c r="J131" s="4"/>
      <c r="K131" s="4"/>
      <c r="L131" s="4"/>
      <c r="M131" s="4"/>
      <c r="N131" s="4"/>
    </row>
    <row r="132" spans="1:14">
      <c r="A132" s="152"/>
      <c r="B132" s="156"/>
      <c r="C132" s="156"/>
      <c r="D132" s="205" t="s">
        <v>8</v>
      </c>
      <c r="E132" s="79" t="s">
        <v>104</v>
      </c>
      <c r="F132" s="77">
        <v>1530142390</v>
      </c>
      <c r="G132" s="77">
        <v>600</v>
      </c>
      <c r="H132" s="4">
        <f>I132+J132+K132</f>
        <v>34693.199999999997</v>
      </c>
      <c r="I132" s="4">
        <v>11564.4</v>
      </c>
      <c r="J132" s="4">
        <v>11564.4</v>
      </c>
      <c r="K132" s="4">
        <v>11564.4</v>
      </c>
      <c r="L132" s="4">
        <v>11772.5</v>
      </c>
      <c r="M132" s="4">
        <v>11841.9</v>
      </c>
      <c r="N132" s="15">
        <v>11965.8</v>
      </c>
    </row>
    <row r="133" spans="1:14">
      <c r="A133" s="152"/>
      <c r="B133" s="156"/>
      <c r="C133" s="156"/>
      <c r="D133" s="206"/>
      <c r="E133" s="79" t="s">
        <v>104</v>
      </c>
      <c r="F133" s="77">
        <v>1530142390</v>
      </c>
      <c r="G133" s="77">
        <v>200</v>
      </c>
      <c r="H133" s="4">
        <f>I133+J133+K133</f>
        <v>150</v>
      </c>
      <c r="I133" s="4">
        <v>150</v>
      </c>
      <c r="J133" s="4">
        <v>0</v>
      </c>
      <c r="K133" s="4">
        <v>0</v>
      </c>
      <c r="L133" s="4">
        <v>0</v>
      </c>
      <c r="M133" s="4">
        <v>0</v>
      </c>
      <c r="N133" s="15">
        <v>0</v>
      </c>
    </row>
    <row r="134" spans="1:14" ht="30">
      <c r="A134" s="152"/>
      <c r="B134" s="156"/>
      <c r="C134" s="156"/>
      <c r="D134" s="77" t="s">
        <v>7</v>
      </c>
      <c r="E134" s="79" t="s">
        <v>104</v>
      </c>
      <c r="F134" s="77">
        <v>1530142390</v>
      </c>
      <c r="G134" s="77">
        <v>900</v>
      </c>
      <c r="H134" s="4">
        <f t="shared" ref="H134:H141" si="48">I134+J134+K134</f>
        <v>3896.3999999999996</v>
      </c>
      <c r="I134" s="4">
        <v>1298.8</v>
      </c>
      <c r="J134" s="4">
        <v>1298.8</v>
      </c>
      <c r="K134" s="4">
        <v>1298.8</v>
      </c>
      <c r="L134" s="4">
        <v>1298.8</v>
      </c>
      <c r="M134" s="4">
        <v>1298.8</v>
      </c>
      <c r="N134" s="4">
        <v>1298.8</v>
      </c>
    </row>
    <row r="135" spans="1:14" ht="30">
      <c r="A135" s="152" t="s">
        <v>118</v>
      </c>
      <c r="B135" s="156" t="s">
        <v>151</v>
      </c>
      <c r="C135" s="156"/>
      <c r="D135" s="77" t="s">
        <v>18</v>
      </c>
      <c r="E135" s="79" t="s">
        <v>104</v>
      </c>
      <c r="F135" s="77" t="s">
        <v>152</v>
      </c>
      <c r="G135" s="77"/>
      <c r="H135" s="4">
        <f t="shared" si="48"/>
        <v>44423.899999999994</v>
      </c>
      <c r="I135" s="4">
        <f>I136+I138+I139</f>
        <v>14834.699999999999</v>
      </c>
      <c r="J135" s="4">
        <f t="shared" ref="J135:N135" si="49">J136+J138+J139</f>
        <v>14834.699999999999</v>
      </c>
      <c r="K135" s="4">
        <f t="shared" si="49"/>
        <v>14754.499999999998</v>
      </c>
      <c r="L135" s="4">
        <f t="shared" si="49"/>
        <v>14754.499999999998</v>
      </c>
      <c r="M135" s="4">
        <f t="shared" si="49"/>
        <v>14754.499999999998</v>
      </c>
      <c r="N135" s="4">
        <f t="shared" si="49"/>
        <v>14754.499999999998</v>
      </c>
    </row>
    <row r="136" spans="1:14" ht="26.25">
      <c r="A136" s="152"/>
      <c r="B136" s="156"/>
      <c r="C136" s="156"/>
      <c r="D136" s="6" t="s">
        <v>5</v>
      </c>
      <c r="E136" s="79" t="s">
        <v>104</v>
      </c>
      <c r="F136" s="77" t="s">
        <v>152</v>
      </c>
      <c r="G136" s="77"/>
      <c r="H136" s="4">
        <f t="shared" si="48"/>
        <v>15009.5</v>
      </c>
      <c r="I136" s="4">
        <v>5029.8999999999996</v>
      </c>
      <c r="J136" s="4">
        <v>5029.8999999999996</v>
      </c>
      <c r="K136" s="4">
        <v>4949.7</v>
      </c>
      <c r="L136" s="4">
        <v>4949.7</v>
      </c>
      <c r="M136" s="4">
        <v>4949.7</v>
      </c>
      <c r="N136" s="4">
        <v>4949.7</v>
      </c>
    </row>
    <row r="137" spans="1:14" ht="30">
      <c r="A137" s="152"/>
      <c r="B137" s="156"/>
      <c r="C137" s="156"/>
      <c r="D137" s="77" t="s">
        <v>6</v>
      </c>
      <c r="E137" s="79"/>
      <c r="F137" s="77"/>
      <c r="G137" s="77"/>
      <c r="H137" s="4"/>
      <c r="I137" s="4"/>
      <c r="J137" s="4"/>
      <c r="K137" s="4"/>
      <c r="L137" s="4"/>
      <c r="M137" s="4"/>
      <c r="N137" s="4"/>
    </row>
    <row r="138" spans="1:14" ht="30">
      <c r="A138" s="152"/>
      <c r="B138" s="156"/>
      <c r="C138" s="156"/>
      <c r="D138" s="74" t="s">
        <v>8</v>
      </c>
      <c r="E138" s="79" t="s">
        <v>104</v>
      </c>
      <c r="F138" s="77" t="s">
        <v>152</v>
      </c>
      <c r="G138" s="77">
        <v>600</v>
      </c>
      <c r="H138" s="4">
        <f>I138+J138+K138</f>
        <v>29126.699999999997</v>
      </c>
      <c r="I138" s="4">
        <v>9708.9</v>
      </c>
      <c r="J138" s="4">
        <v>9708.9</v>
      </c>
      <c r="K138" s="4">
        <v>9708.9</v>
      </c>
      <c r="L138" s="4">
        <v>9708.9</v>
      </c>
      <c r="M138" s="4">
        <v>9708.9</v>
      </c>
      <c r="N138" s="4">
        <v>9708.9</v>
      </c>
    </row>
    <row r="139" spans="1:14" ht="30">
      <c r="A139" s="152"/>
      <c r="B139" s="156"/>
      <c r="C139" s="156"/>
      <c r="D139" s="77" t="s">
        <v>7</v>
      </c>
      <c r="E139" s="79" t="s">
        <v>104</v>
      </c>
      <c r="F139" s="77" t="s">
        <v>152</v>
      </c>
      <c r="G139" s="77">
        <v>900</v>
      </c>
      <c r="H139" s="4">
        <f t="shared" ref="H139" si="50">I139+J139+K139</f>
        <v>287.70000000000005</v>
      </c>
      <c r="I139" s="4">
        <v>95.9</v>
      </c>
      <c r="J139" s="4">
        <v>95.9</v>
      </c>
      <c r="K139" s="4">
        <v>95.9</v>
      </c>
      <c r="L139" s="4">
        <v>95.9</v>
      </c>
      <c r="M139" s="4">
        <v>95.9</v>
      </c>
      <c r="N139" s="4">
        <v>95.9</v>
      </c>
    </row>
    <row r="140" spans="1:14" ht="30">
      <c r="A140" s="212">
        <v>4</v>
      </c>
      <c r="B140" s="215" t="s">
        <v>91</v>
      </c>
      <c r="C140" s="216" t="s">
        <v>19</v>
      </c>
      <c r="D140" s="33" t="s">
        <v>18</v>
      </c>
      <c r="E140" s="82" t="s">
        <v>64</v>
      </c>
      <c r="F140" s="33">
        <v>1540000000</v>
      </c>
      <c r="G140" s="33"/>
      <c r="H140" s="34">
        <f t="shared" si="48"/>
        <v>163001.5</v>
      </c>
      <c r="I140" s="34">
        <f t="shared" ref="I140:N140" si="51">I141+I143+I144</f>
        <v>58681.3</v>
      </c>
      <c r="J140" s="34">
        <f t="shared" si="51"/>
        <v>51795</v>
      </c>
      <c r="K140" s="34">
        <f t="shared" si="51"/>
        <v>52525.200000000004</v>
      </c>
      <c r="L140" s="34">
        <f t="shared" si="51"/>
        <v>53071.9</v>
      </c>
      <c r="M140" s="34">
        <f t="shared" si="51"/>
        <v>53254.200000000004</v>
      </c>
      <c r="N140" s="34">
        <f t="shared" si="51"/>
        <v>53579.3</v>
      </c>
    </row>
    <row r="141" spans="1:14" ht="45">
      <c r="A141" s="213"/>
      <c r="B141" s="213"/>
      <c r="C141" s="217"/>
      <c r="D141" s="33" t="s">
        <v>5</v>
      </c>
      <c r="E141" s="82" t="s">
        <v>64</v>
      </c>
      <c r="F141" s="33">
        <v>1540000000</v>
      </c>
      <c r="G141" s="33"/>
      <c r="H141" s="34">
        <f t="shared" si="48"/>
        <v>54932.500000000007</v>
      </c>
      <c r="I141" s="34">
        <f>I153</f>
        <v>17679.900000000001</v>
      </c>
      <c r="J141" s="34">
        <f t="shared" ref="J141:N141" si="52">J153</f>
        <v>18261.2</v>
      </c>
      <c r="K141" s="34">
        <f t="shared" si="52"/>
        <v>18991.400000000001</v>
      </c>
      <c r="L141" s="34">
        <f t="shared" si="52"/>
        <v>19333.2</v>
      </c>
      <c r="M141" s="34">
        <f t="shared" si="52"/>
        <v>19447.2</v>
      </c>
      <c r="N141" s="34">
        <f t="shared" si="52"/>
        <v>19650.400000000001</v>
      </c>
    </row>
    <row r="142" spans="1:14" ht="30">
      <c r="A142" s="213"/>
      <c r="B142" s="213"/>
      <c r="C142" s="217"/>
      <c r="D142" s="33" t="s">
        <v>6</v>
      </c>
      <c r="E142" s="82"/>
      <c r="F142" s="33"/>
      <c r="G142" s="33"/>
      <c r="H142" s="34"/>
      <c r="I142" s="34"/>
      <c r="J142" s="34"/>
      <c r="K142" s="34"/>
      <c r="L142" s="34"/>
      <c r="M142" s="34"/>
      <c r="N142" s="34"/>
    </row>
    <row r="143" spans="1:14" ht="30">
      <c r="A143" s="213"/>
      <c r="B143" s="213"/>
      <c r="C143" s="217"/>
      <c r="D143" s="38" t="s">
        <v>8</v>
      </c>
      <c r="E143" s="82" t="s">
        <v>64</v>
      </c>
      <c r="F143" s="33">
        <v>1540000000</v>
      </c>
      <c r="G143" s="33"/>
      <c r="H143" s="34">
        <f>I143+J143+K143</f>
        <v>34156.199999999997</v>
      </c>
      <c r="I143" s="34">
        <f>I150</f>
        <v>11385.4</v>
      </c>
      <c r="J143" s="34">
        <f t="shared" ref="J143:N144" si="53">J150</f>
        <v>11385.4</v>
      </c>
      <c r="K143" s="34">
        <f t="shared" si="53"/>
        <v>11385.4</v>
      </c>
      <c r="L143" s="34">
        <f t="shared" si="53"/>
        <v>11590.3</v>
      </c>
      <c r="M143" s="34">
        <f t="shared" si="53"/>
        <v>11658.6</v>
      </c>
      <c r="N143" s="34">
        <f t="shared" si="53"/>
        <v>11780.5</v>
      </c>
    </row>
    <row r="144" spans="1:14" ht="30">
      <c r="A144" s="214"/>
      <c r="B144" s="214"/>
      <c r="C144" s="218"/>
      <c r="D144" s="33" t="s">
        <v>7</v>
      </c>
      <c r="E144" s="82" t="s">
        <v>64</v>
      </c>
      <c r="F144" s="33">
        <v>1540000000</v>
      </c>
      <c r="G144" s="33"/>
      <c r="H144" s="34">
        <f>I144+J144+K144</f>
        <v>73912.800000000003</v>
      </c>
      <c r="I144" s="34">
        <f>I151</f>
        <v>29616</v>
      </c>
      <c r="J144" s="34">
        <f t="shared" si="53"/>
        <v>22148.400000000001</v>
      </c>
      <c r="K144" s="34">
        <f t="shared" si="53"/>
        <v>22148.400000000001</v>
      </c>
      <c r="L144" s="34">
        <f t="shared" si="53"/>
        <v>22148.400000000001</v>
      </c>
      <c r="M144" s="34">
        <f t="shared" si="53"/>
        <v>22148.400000000001</v>
      </c>
      <c r="N144" s="34">
        <f t="shared" si="53"/>
        <v>22148.400000000001</v>
      </c>
    </row>
    <row r="145" spans="1:14">
      <c r="A145" s="202" t="s">
        <v>92</v>
      </c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</row>
    <row r="146" spans="1:14">
      <c r="A146" s="193" t="s">
        <v>71</v>
      </c>
      <c r="B146" s="198"/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9"/>
    </row>
    <row r="147" spans="1:14" ht="30">
      <c r="A147" s="159" t="s">
        <v>55</v>
      </c>
      <c r="B147" s="153" t="s">
        <v>63</v>
      </c>
      <c r="C147" s="162"/>
      <c r="D147" s="77" t="s">
        <v>18</v>
      </c>
      <c r="E147" s="79" t="s">
        <v>64</v>
      </c>
      <c r="F147" s="77">
        <v>1540143290</v>
      </c>
      <c r="G147" s="76"/>
      <c r="H147" s="4">
        <f>I147+J147+K147</f>
        <v>108069.00000000001</v>
      </c>
      <c r="I147" s="4">
        <f t="shared" ref="I147:N147" si="54">I150+I151</f>
        <v>41001.4</v>
      </c>
      <c r="J147" s="4">
        <f t="shared" si="54"/>
        <v>33533.800000000003</v>
      </c>
      <c r="K147" s="4">
        <f t="shared" si="54"/>
        <v>33533.800000000003</v>
      </c>
      <c r="L147" s="4">
        <f t="shared" si="54"/>
        <v>33738.699999999997</v>
      </c>
      <c r="M147" s="4">
        <f t="shared" si="54"/>
        <v>33807</v>
      </c>
      <c r="N147" s="4">
        <f t="shared" si="54"/>
        <v>33928.9</v>
      </c>
    </row>
    <row r="148" spans="1:14" ht="26.25">
      <c r="A148" s="160"/>
      <c r="B148" s="161"/>
      <c r="C148" s="161"/>
      <c r="D148" s="6" t="s">
        <v>5</v>
      </c>
      <c r="E148" s="28"/>
      <c r="F148" s="77"/>
      <c r="G148" s="77"/>
      <c r="H148" s="4"/>
      <c r="I148" s="4"/>
      <c r="J148" s="4"/>
      <c r="K148" s="29"/>
      <c r="L148" s="29"/>
      <c r="M148" s="29"/>
      <c r="N148" s="15"/>
    </row>
    <row r="149" spans="1:14" ht="30">
      <c r="A149" s="160"/>
      <c r="B149" s="161"/>
      <c r="C149" s="161"/>
      <c r="D149" s="77" t="s">
        <v>6</v>
      </c>
      <c r="E149" s="79"/>
      <c r="F149" s="77"/>
      <c r="G149" s="77"/>
      <c r="H149" s="4"/>
      <c r="I149" s="4"/>
      <c r="J149" s="4"/>
      <c r="K149" s="4"/>
      <c r="L149" s="4"/>
      <c r="M149" s="4"/>
      <c r="N149" s="15"/>
    </row>
    <row r="150" spans="1:14" ht="30">
      <c r="A150" s="160"/>
      <c r="B150" s="161"/>
      <c r="C150" s="161"/>
      <c r="D150" s="73" t="s">
        <v>8</v>
      </c>
      <c r="E150" s="79" t="s">
        <v>64</v>
      </c>
      <c r="F150" s="77">
        <v>1540143290</v>
      </c>
      <c r="G150" s="77">
        <v>600</v>
      </c>
      <c r="H150" s="4">
        <f>I150+J150+K150</f>
        <v>34156.199999999997</v>
      </c>
      <c r="I150" s="4">
        <v>11385.4</v>
      </c>
      <c r="J150" s="4">
        <v>11385.4</v>
      </c>
      <c r="K150" s="4">
        <v>11385.4</v>
      </c>
      <c r="L150" s="4">
        <v>11590.3</v>
      </c>
      <c r="M150" s="4">
        <v>11658.6</v>
      </c>
      <c r="N150" s="15">
        <v>11780.5</v>
      </c>
    </row>
    <row r="151" spans="1:14" ht="30">
      <c r="A151" s="160"/>
      <c r="B151" s="161"/>
      <c r="C151" s="161"/>
      <c r="D151" s="77" t="s">
        <v>7</v>
      </c>
      <c r="E151" s="79" t="s">
        <v>64</v>
      </c>
      <c r="F151" s="77">
        <v>1540143290</v>
      </c>
      <c r="G151" s="77">
        <v>900</v>
      </c>
      <c r="H151" s="4">
        <f t="shared" ref="H151:H153" si="55">I151+J151+K151</f>
        <v>73912.800000000003</v>
      </c>
      <c r="I151" s="4">
        <v>29616</v>
      </c>
      <c r="J151" s="4">
        <v>22148.400000000001</v>
      </c>
      <c r="K151" s="4">
        <v>22148.400000000001</v>
      </c>
      <c r="L151" s="4">
        <v>22148.400000000001</v>
      </c>
      <c r="M151" s="4">
        <v>22148.400000000001</v>
      </c>
      <c r="N151" s="4">
        <v>22148.400000000001</v>
      </c>
    </row>
    <row r="152" spans="1:14" ht="30">
      <c r="A152" s="152" t="s">
        <v>57</v>
      </c>
      <c r="B152" s="156" t="s">
        <v>93</v>
      </c>
      <c r="C152" s="156"/>
      <c r="D152" s="77" t="s">
        <v>18</v>
      </c>
      <c r="E152" s="79" t="s">
        <v>64</v>
      </c>
      <c r="F152" s="77">
        <v>1540273190</v>
      </c>
      <c r="G152" s="77"/>
      <c r="H152" s="4">
        <f t="shared" si="55"/>
        <v>54932.500000000007</v>
      </c>
      <c r="I152" s="4">
        <f>I153</f>
        <v>17679.900000000001</v>
      </c>
      <c r="J152" s="4">
        <f t="shared" ref="J152:N152" si="56">J153</f>
        <v>18261.2</v>
      </c>
      <c r="K152" s="4">
        <f t="shared" si="56"/>
        <v>18991.400000000001</v>
      </c>
      <c r="L152" s="4">
        <f t="shared" si="56"/>
        <v>19333.2</v>
      </c>
      <c r="M152" s="4">
        <f t="shared" si="56"/>
        <v>19447.2</v>
      </c>
      <c r="N152" s="4">
        <f t="shared" si="56"/>
        <v>19650.400000000001</v>
      </c>
    </row>
    <row r="153" spans="1:14" ht="25.5">
      <c r="A153" s="152"/>
      <c r="B153" s="156"/>
      <c r="C153" s="156"/>
      <c r="D153" s="70" t="s">
        <v>5</v>
      </c>
      <c r="E153" s="79" t="s">
        <v>64</v>
      </c>
      <c r="F153" s="77">
        <v>1540273190</v>
      </c>
      <c r="G153" s="77">
        <v>300</v>
      </c>
      <c r="H153" s="4">
        <f t="shared" si="55"/>
        <v>54932.500000000007</v>
      </c>
      <c r="I153" s="4">
        <v>17679.900000000001</v>
      </c>
      <c r="J153" s="4">
        <v>18261.2</v>
      </c>
      <c r="K153" s="4">
        <v>18991.400000000001</v>
      </c>
      <c r="L153" s="4">
        <v>19333.2</v>
      </c>
      <c r="M153" s="4">
        <v>19447.2</v>
      </c>
      <c r="N153" s="15">
        <v>19650.400000000001</v>
      </c>
    </row>
    <row r="154" spans="1:14" ht="30">
      <c r="A154" s="152"/>
      <c r="B154" s="156"/>
      <c r="C154" s="156"/>
      <c r="D154" s="77" t="s">
        <v>6</v>
      </c>
      <c r="E154" s="79"/>
      <c r="F154" s="77"/>
      <c r="G154" s="77"/>
      <c r="H154" s="4"/>
      <c r="I154" s="4"/>
      <c r="J154" s="4"/>
      <c r="K154" s="4"/>
      <c r="L154" s="4"/>
      <c r="M154" s="4"/>
      <c r="N154" s="15"/>
    </row>
    <row r="155" spans="1:14" ht="30">
      <c r="A155" s="152"/>
      <c r="B155" s="156"/>
      <c r="C155" s="156"/>
      <c r="D155" s="73" t="s">
        <v>8</v>
      </c>
      <c r="E155" s="79"/>
      <c r="F155" s="77"/>
      <c r="G155" s="77"/>
      <c r="H155" s="4"/>
      <c r="I155" s="4"/>
      <c r="J155" s="4"/>
      <c r="K155" s="4"/>
      <c r="L155" s="4"/>
      <c r="M155" s="4"/>
      <c r="N155" s="15"/>
    </row>
    <row r="156" spans="1:14" ht="30">
      <c r="A156" s="152"/>
      <c r="B156" s="156"/>
      <c r="C156" s="156"/>
      <c r="D156" s="77" t="s">
        <v>7</v>
      </c>
      <c r="E156" s="79"/>
      <c r="F156" s="77"/>
      <c r="G156" s="77"/>
      <c r="H156" s="4"/>
      <c r="I156" s="4"/>
      <c r="J156" s="4"/>
      <c r="K156" s="4"/>
      <c r="L156" s="4"/>
      <c r="M156" s="4"/>
      <c r="N156" s="15"/>
    </row>
    <row r="157" spans="1:14">
      <c r="A157" s="72"/>
      <c r="B157" s="71"/>
      <c r="C157" s="71"/>
      <c r="D157" s="77"/>
      <c r="E157" s="79"/>
      <c r="F157" s="77"/>
      <c r="G157" s="77"/>
      <c r="H157" s="4"/>
      <c r="I157" s="4"/>
      <c r="J157" s="4"/>
      <c r="K157" s="4"/>
      <c r="L157" s="4"/>
      <c r="M157" s="4"/>
      <c r="N157" s="15"/>
    </row>
    <row r="158" spans="1:14" ht="30">
      <c r="A158" s="202" t="s">
        <v>58</v>
      </c>
      <c r="B158" s="200" t="s">
        <v>50</v>
      </c>
      <c r="C158" s="200" t="s">
        <v>19</v>
      </c>
      <c r="D158" s="33" t="s">
        <v>18</v>
      </c>
      <c r="E158" s="82" t="s">
        <v>68</v>
      </c>
      <c r="F158" s="33">
        <v>1550000000</v>
      </c>
      <c r="G158" s="33"/>
      <c r="H158" s="34">
        <f>I158+J158+K158</f>
        <v>116598.59999999999</v>
      </c>
      <c r="I158" s="34">
        <f t="shared" ref="I158:N158" si="57">I161+I162+I163</f>
        <v>38866.199999999997</v>
      </c>
      <c r="J158" s="34">
        <f t="shared" si="57"/>
        <v>38866.199999999997</v>
      </c>
      <c r="K158" s="34">
        <f t="shared" si="57"/>
        <v>38866.199999999997</v>
      </c>
      <c r="L158" s="34">
        <f t="shared" si="57"/>
        <v>39428.6</v>
      </c>
      <c r="M158" s="34">
        <f t="shared" si="57"/>
        <v>39615.899999999994</v>
      </c>
      <c r="N158" s="34">
        <f t="shared" si="57"/>
        <v>39950.399999999994</v>
      </c>
    </row>
    <row r="159" spans="1:14" ht="26.25">
      <c r="A159" s="203"/>
      <c r="B159" s="203"/>
      <c r="C159" s="203"/>
      <c r="D159" s="84" t="s">
        <v>5</v>
      </c>
      <c r="E159" s="82"/>
      <c r="F159" s="33"/>
      <c r="G159" s="33"/>
      <c r="H159" s="34"/>
      <c r="I159" s="34"/>
      <c r="J159" s="34"/>
      <c r="K159" s="34"/>
      <c r="L159" s="34"/>
      <c r="M159" s="34"/>
      <c r="N159" s="34"/>
    </row>
    <row r="160" spans="1:14" ht="26.25">
      <c r="A160" s="203"/>
      <c r="B160" s="203"/>
      <c r="C160" s="203"/>
      <c r="D160" s="84" t="s">
        <v>6</v>
      </c>
      <c r="E160" s="82"/>
      <c r="F160" s="33"/>
      <c r="G160" s="33"/>
      <c r="H160" s="34"/>
      <c r="I160" s="34"/>
      <c r="J160" s="34"/>
      <c r="K160" s="34"/>
      <c r="L160" s="34"/>
      <c r="M160" s="34"/>
      <c r="N160" s="34"/>
    </row>
    <row r="161" spans="1:14">
      <c r="A161" s="203"/>
      <c r="B161" s="203"/>
      <c r="C161" s="203"/>
      <c r="D161" s="210" t="s">
        <v>8</v>
      </c>
      <c r="E161" s="219" t="s">
        <v>68</v>
      </c>
      <c r="F161" s="210">
        <v>1550000000</v>
      </c>
      <c r="G161" s="33">
        <v>100</v>
      </c>
      <c r="H161" s="34">
        <f>I161+J161+K161</f>
        <v>93735.299999999988</v>
      </c>
      <c r="I161" s="34">
        <f>I168</f>
        <v>31245.1</v>
      </c>
      <c r="J161" s="34">
        <f t="shared" ref="J161:N163" si="58">J168</f>
        <v>31245.1</v>
      </c>
      <c r="K161" s="34">
        <f t="shared" si="58"/>
        <v>31245.1</v>
      </c>
      <c r="L161" s="34">
        <f t="shared" si="58"/>
        <v>31807.5</v>
      </c>
      <c r="M161" s="34">
        <f t="shared" si="58"/>
        <v>31994.799999999999</v>
      </c>
      <c r="N161" s="34">
        <f t="shared" si="58"/>
        <v>32329.3</v>
      </c>
    </row>
    <row r="162" spans="1:14">
      <c r="A162" s="203"/>
      <c r="B162" s="203"/>
      <c r="C162" s="203"/>
      <c r="D162" s="211"/>
      <c r="E162" s="219"/>
      <c r="F162" s="211"/>
      <c r="G162" s="33">
        <v>200</v>
      </c>
      <c r="H162" s="34">
        <f t="shared" ref="H162:H163" si="59">I162+J162+K162</f>
        <v>21835.199999999997</v>
      </c>
      <c r="I162" s="34">
        <f>I169</f>
        <v>7278.4</v>
      </c>
      <c r="J162" s="34">
        <f t="shared" si="58"/>
        <v>7278.4</v>
      </c>
      <c r="K162" s="34">
        <f t="shared" si="58"/>
        <v>7278.4</v>
      </c>
      <c r="L162" s="34">
        <f t="shared" si="58"/>
        <v>7278.4</v>
      </c>
      <c r="M162" s="34">
        <f t="shared" si="58"/>
        <v>7278.4</v>
      </c>
      <c r="N162" s="34">
        <f t="shared" si="58"/>
        <v>7278.4</v>
      </c>
    </row>
    <row r="163" spans="1:14">
      <c r="A163" s="203"/>
      <c r="B163" s="203"/>
      <c r="C163" s="203"/>
      <c r="D163" s="211"/>
      <c r="E163" s="219"/>
      <c r="F163" s="211"/>
      <c r="G163" s="33">
        <v>800</v>
      </c>
      <c r="H163" s="34">
        <f t="shared" si="59"/>
        <v>1028.0999999999999</v>
      </c>
      <c r="I163" s="34">
        <f>I170</f>
        <v>342.7</v>
      </c>
      <c r="J163" s="34">
        <f t="shared" si="58"/>
        <v>342.7</v>
      </c>
      <c r="K163" s="34">
        <f t="shared" si="58"/>
        <v>342.7</v>
      </c>
      <c r="L163" s="34">
        <f t="shared" si="58"/>
        <v>342.7</v>
      </c>
      <c r="M163" s="34">
        <f t="shared" si="58"/>
        <v>342.7</v>
      </c>
      <c r="N163" s="34">
        <f t="shared" si="58"/>
        <v>342.7</v>
      </c>
    </row>
    <row r="164" spans="1:14" ht="26.25">
      <c r="A164" s="203"/>
      <c r="B164" s="203"/>
      <c r="C164" s="203"/>
      <c r="D164" s="84" t="s">
        <v>7</v>
      </c>
      <c r="E164" s="82"/>
      <c r="F164" s="33"/>
      <c r="G164" s="33"/>
      <c r="H164" s="34"/>
      <c r="I164" s="34"/>
      <c r="J164" s="34"/>
      <c r="K164" s="34"/>
      <c r="L164" s="34"/>
      <c r="M164" s="34"/>
      <c r="N164" s="34"/>
    </row>
    <row r="165" spans="1:14" ht="30">
      <c r="A165" s="152" t="s">
        <v>59</v>
      </c>
      <c r="B165" s="156" t="s">
        <v>56</v>
      </c>
      <c r="C165" s="156"/>
      <c r="D165" s="77" t="s">
        <v>18</v>
      </c>
      <c r="E165" s="79" t="s">
        <v>68</v>
      </c>
      <c r="F165" s="77">
        <v>1550143590</v>
      </c>
      <c r="G165" s="77"/>
      <c r="H165" s="4">
        <f>I165+J165+K165</f>
        <v>116598.59999999999</v>
      </c>
      <c r="I165" s="4">
        <f t="shared" ref="I165:N165" si="60">I168+I169+I170</f>
        <v>38866.199999999997</v>
      </c>
      <c r="J165" s="4">
        <f t="shared" si="60"/>
        <v>38866.199999999997</v>
      </c>
      <c r="K165" s="4">
        <f t="shared" si="60"/>
        <v>38866.199999999997</v>
      </c>
      <c r="L165" s="4">
        <f t="shared" si="60"/>
        <v>39428.6</v>
      </c>
      <c r="M165" s="4">
        <f t="shared" si="60"/>
        <v>39615.899999999994</v>
      </c>
      <c r="N165" s="4">
        <f t="shared" si="60"/>
        <v>39950.399999999994</v>
      </c>
    </row>
    <row r="166" spans="1:14" ht="26.25">
      <c r="A166" s="152"/>
      <c r="B166" s="156"/>
      <c r="C166" s="156"/>
      <c r="D166" s="6" t="s">
        <v>5</v>
      </c>
      <c r="E166" s="79"/>
      <c r="F166" s="77"/>
      <c r="G166" s="77"/>
      <c r="H166" s="4"/>
      <c r="I166" s="4"/>
      <c r="J166" s="4"/>
      <c r="K166" s="4"/>
      <c r="L166" s="4"/>
      <c r="M166" s="4"/>
      <c r="N166" s="4"/>
    </row>
    <row r="167" spans="1:14" ht="26.25">
      <c r="A167" s="152"/>
      <c r="B167" s="156"/>
      <c r="C167" s="156"/>
      <c r="D167" s="6" t="s">
        <v>6</v>
      </c>
      <c r="E167" s="79"/>
      <c r="F167" s="77"/>
      <c r="G167" s="77"/>
      <c r="H167" s="4"/>
      <c r="I167" s="4"/>
      <c r="J167" s="4"/>
      <c r="K167" s="4"/>
      <c r="L167" s="4"/>
      <c r="M167" s="4"/>
      <c r="N167" s="4"/>
    </row>
    <row r="168" spans="1:14">
      <c r="A168" s="152"/>
      <c r="B168" s="156"/>
      <c r="C168" s="156"/>
      <c r="D168" s="185" t="s">
        <v>8</v>
      </c>
      <c r="E168" s="194" t="s">
        <v>68</v>
      </c>
      <c r="F168" s="77">
        <v>1550143590</v>
      </c>
      <c r="G168" s="77">
        <v>100</v>
      </c>
      <c r="H168" s="4">
        <f>I168+J168+K168</f>
        <v>93735.299999999988</v>
      </c>
      <c r="I168" s="4">
        <v>31245.1</v>
      </c>
      <c r="J168" s="4">
        <v>31245.1</v>
      </c>
      <c r="K168" s="4">
        <v>31245.1</v>
      </c>
      <c r="L168" s="4">
        <v>31807.5</v>
      </c>
      <c r="M168" s="4">
        <v>31994.799999999999</v>
      </c>
      <c r="N168" s="4">
        <v>32329.3</v>
      </c>
    </row>
    <row r="169" spans="1:14">
      <c r="A169" s="152"/>
      <c r="B169" s="156"/>
      <c r="C169" s="156"/>
      <c r="D169" s="185"/>
      <c r="E169" s="194"/>
      <c r="F169" s="77">
        <v>1550143590</v>
      </c>
      <c r="G169" s="77">
        <v>200</v>
      </c>
      <c r="H169" s="4">
        <f t="shared" ref="H169:H170" si="61">I169+J169+K169</f>
        <v>21835.199999999997</v>
      </c>
      <c r="I169" s="4">
        <v>7278.4</v>
      </c>
      <c r="J169" s="4">
        <v>7278.4</v>
      </c>
      <c r="K169" s="4">
        <v>7278.4</v>
      </c>
      <c r="L169" s="4">
        <v>7278.4</v>
      </c>
      <c r="M169" s="4">
        <v>7278.4</v>
      </c>
      <c r="N169" s="4">
        <v>7278.4</v>
      </c>
    </row>
    <row r="170" spans="1:14">
      <c r="A170" s="152"/>
      <c r="B170" s="156"/>
      <c r="C170" s="156"/>
      <c r="D170" s="185"/>
      <c r="E170" s="194"/>
      <c r="F170" s="77">
        <v>1550143590</v>
      </c>
      <c r="G170" s="77">
        <v>800</v>
      </c>
      <c r="H170" s="4">
        <f t="shared" si="61"/>
        <v>1028.0999999999999</v>
      </c>
      <c r="I170" s="4">
        <v>342.7</v>
      </c>
      <c r="J170" s="4">
        <v>342.7</v>
      </c>
      <c r="K170" s="4">
        <v>342.7</v>
      </c>
      <c r="L170" s="4">
        <v>342.7</v>
      </c>
      <c r="M170" s="4">
        <v>342.7</v>
      </c>
      <c r="N170" s="4">
        <v>342.7</v>
      </c>
    </row>
    <row r="171" spans="1:14" ht="30">
      <c r="A171" s="152"/>
      <c r="B171" s="156"/>
      <c r="C171" s="156"/>
      <c r="D171" s="77" t="s">
        <v>7</v>
      </c>
      <c r="E171" s="79"/>
      <c r="F171" s="77"/>
      <c r="G171" s="77"/>
      <c r="H171" s="4"/>
      <c r="I171" s="4"/>
      <c r="J171" s="4"/>
      <c r="K171" s="4"/>
      <c r="L171" s="4"/>
      <c r="M171" s="4"/>
      <c r="N171" s="21"/>
    </row>
    <row r="172" spans="1:14" ht="30">
      <c r="A172" s="202" t="s">
        <v>61</v>
      </c>
      <c r="B172" s="200" t="s">
        <v>87</v>
      </c>
      <c r="C172" s="200" t="s">
        <v>19</v>
      </c>
      <c r="D172" s="33" t="s">
        <v>18</v>
      </c>
      <c r="E172" s="82" t="s">
        <v>155</v>
      </c>
      <c r="F172" s="33">
        <v>1560000000</v>
      </c>
      <c r="G172" s="33"/>
      <c r="H172" s="34">
        <f>I172+J172+K172</f>
        <v>118263</v>
      </c>
      <c r="I172" s="34">
        <f t="shared" ref="I172:N172" si="62">I173+I174</f>
        <v>38086.700000000004</v>
      </c>
      <c r="J172" s="34">
        <f t="shared" si="62"/>
        <v>39311.699999999997</v>
      </c>
      <c r="K172" s="34">
        <f t="shared" si="62"/>
        <v>40864.600000000006</v>
      </c>
      <c r="L172" s="34">
        <f t="shared" si="62"/>
        <v>41591.599999999999</v>
      </c>
      <c r="M172" s="34">
        <f t="shared" si="62"/>
        <v>41836.9</v>
      </c>
      <c r="N172" s="34">
        <f t="shared" si="62"/>
        <v>42265.8</v>
      </c>
    </row>
    <row r="173" spans="1:14" ht="30">
      <c r="A173" s="201"/>
      <c r="B173" s="201"/>
      <c r="C173" s="201"/>
      <c r="D173" s="84" t="s">
        <v>5</v>
      </c>
      <c r="E173" s="82" t="s">
        <v>155</v>
      </c>
      <c r="F173" s="33">
        <v>1560000000</v>
      </c>
      <c r="G173" s="33"/>
      <c r="H173" s="34">
        <f>I173+J173+K173</f>
        <v>113712.2</v>
      </c>
      <c r="I173" s="34">
        <f>I178+I183+I193+I198</f>
        <v>36454.300000000003</v>
      </c>
      <c r="J173" s="34">
        <f t="shared" ref="J173:N173" si="63">J178+J183+J193+J198</f>
        <v>37881.1</v>
      </c>
      <c r="K173" s="34">
        <f t="shared" si="63"/>
        <v>39376.800000000003</v>
      </c>
      <c r="L173" s="34">
        <f t="shared" si="63"/>
        <v>40077</v>
      </c>
      <c r="M173" s="34">
        <f t="shared" si="63"/>
        <v>40313.4</v>
      </c>
      <c r="N173" s="34">
        <f t="shared" si="63"/>
        <v>40726.400000000001</v>
      </c>
    </row>
    <row r="174" spans="1:14" ht="30">
      <c r="A174" s="201"/>
      <c r="B174" s="201"/>
      <c r="C174" s="201"/>
      <c r="D174" s="33" t="s">
        <v>6</v>
      </c>
      <c r="E174" s="82" t="s">
        <v>69</v>
      </c>
      <c r="F174" s="33">
        <v>1560000000</v>
      </c>
      <c r="G174" s="33"/>
      <c r="H174" s="34">
        <f>I174+J174+K174</f>
        <v>4550.8</v>
      </c>
      <c r="I174" s="34">
        <f>I189</f>
        <v>1632.4</v>
      </c>
      <c r="J174" s="34">
        <f t="shared" ref="J174:N174" si="64">J189</f>
        <v>1430.6</v>
      </c>
      <c r="K174" s="34">
        <f t="shared" si="64"/>
        <v>1487.8</v>
      </c>
      <c r="L174" s="34">
        <f t="shared" si="64"/>
        <v>1514.6</v>
      </c>
      <c r="M174" s="34">
        <f t="shared" si="64"/>
        <v>1523.5</v>
      </c>
      <c r="N174" s="34">
        <f t="shared" si="64"/>
        <v>1539.4</v>
      </c>
    </row>
    <row r="175" spans="1:14" ht="25.5">
      <c r="A175" s="201"/>
      <c r="B175" s="201"/>
      <c r="C175" s="201"/>
      <c r="D175" s="85" t="s">
        <v>8</v>
      </c>
      <c r="E175" s="82"/>
      <c r="F175" s="33"/>
      <c r="G175" s="33"/>
      <c r="H175" s="34"/>
      <c r="I175" s="34"/>
      <c r="J175" s="34"/>
      <c r="K175" s="34"/>
      <c r="L175" s="34"/>
      <c r="M175" s="34"/>
      <c r="N175" s="34"/>
    </row>
    <row r="176" spans="1:14" ht="26.25">
      <c r="A176" s="201"/>
      <c r="B176" s="201"/>
      <c r="C176" s="201"/>
      <c r="D176" s="84" t="s">
        <v>7</v>
      </c>
      <c r="E176" s="82"/>
      <c r="F176" s="33"/>
      <c r="G176" s="33"/>
      <c r="H176" s="34"/>
      <c r="I176" s="34"/>
      <c r="J176" s="34"/>
      <c r="K176" s="34"/>
      <c r="L176" s="34"/>
      <c r="M176" s="34"/>
      <c r="N176" s="34"/>
    </row>
    <row r="177" spans="1:14" ht="30">
      <c r="A177" s="152" t="s">
        <v>62</v>
      </c>
      <c r="B177" s="174" t="s">
        <v>144</v>
      </c>
      <c r="C177" s="156"/>
      <c r="D177" s="77" t="s">
        <v>18</v>
      </c>
      <c r="E177" s="79" t="s">
        <v>69</v>
      </c>
      <c r="F177" s="77">
        <v>1560173150</v>
      </c>
      <c r="G177" s="77"/>
      <c r="H177" s="4">
        <f>I177+J177+K177</f>
        <v>107183.2</v>
      </c>
      <c r="I177" s="4">
        <f t="shared" ref="I177:N177" si="65">I178</f>
        <v>34336.5</v>
      </c>
      <c r="J177" s="4">
        <f t="shared" si="65"/>
        <v>35709.4</v>
      </c>
      <c r="K177" s="4">
        <f t="shared" si="65"/>
        <v>37137.300000000003</v>
      </c>
      <c r="L177" s="4">
        <f t="shared" si="65"/>
        <v>37805.800000000003</v>
      </c>
      <c r="M177" s="4">
        <f t="shared" si="65"/>
        <v>38028.6</v>
      </c>
      <c r="N177" s="4">
        <f t="shared" si="65"/>
        <v>38425.9</v>
      </c>
    </row>
    <row r="178" spans="1:14" ht="26.25">
      <c r="A178" s="152"/>
      <c r="B178" s="174"/>
      <c r="C178" s="156"/>
      <c r="D178" s="6" t="s">
        <v>5</v>
      </c>
      <c r="E178" s="79" t="s">
        <v>69</v>
      </c>
      <c r="F178" s="77">
        <v>1560173150</v>
      </c>
      <c r="G178" s="77">
        <v>300</v>
      </c>
      <c r="H178" s="4">
        <f>I178+J178+K178</f>
        <v>107183.2</v>
      </c>
      <c r="I178" s="4">
        <v>34336.5</v>
      </c>
      <c r="J178" s="4">
        <v>35709.4</v>
      </c>
      <c r="K178" s="4">
        <v>37137.300000000003</v>
      </c>
      <c r="L178" s="4">
        <v>37805.800000000003</v>
      </c>
      <c r="M178" s="4">
        <v>38028.6</v>
      </c>
      <c r="N178" s="15">
        <v>38425.9</v>
      </c>
    </row>
    <row r="179" spans="1:14" ht="26.25">
      <c r="A179" s="152"/>
      <c r="B179" s="174"/>
      <c r="C179" s="156"/>
      <c r="D179" s="6" t="s">
        <v>6</v>
      </c>
      <c r="E179" s="79"/>
      <c r="F179" s="77"/>
      <c r="G179" s="77"/>
      <c r="H179" s="4"/>
      <c r="I179" s="4"/>
      <c r="J179" s="4"/>
      <c r="K179" s="4"/>
      <c r="L179" s="4"/>
      <c r="M179" s="4"/>
      <c r="N179" s="15"/>
    </row>
    <row r="180" spans="1:14" ht="30">
      <c r="A180" s="152"/>
      <c r="B180" s="174"/>
      <c r="C180" s="156"/>
      <c r="D180" s="73" t="s">
        <v>8</v>
      </c>
      <c r="E180" s="79"/>
      <c r="F180" s="77"/>
      <c r="G180" s="77"/>
      <c r="H180" s="4"/>
      <c r="I180" s="4"/>
      <c r="J180" s="4"/>
      <c r="K180" s="4"/>
      <c r="L180" s="4"/>
      <c r="M180" s="4"/>
      <c r="N180" s="15"/>
    </row>
    <row r="181" spans="1:14" ht="30">
      <c r="A181" s="152"/>
      <c r="B181" s="174"/>
      <c r="C181" s="156"/>
      <c r="D181" s="77" t="s">
        <v>7</v>
      </c>
      <c r="E181" s="79"/>
      <c r="F181" s="77"/>
      <c r="G181" s="77"/>
      <c r="H181" s="4"/>
      <c r="I181" s="4"/>
      <c r="J181" s="4"/>
      <c r="K181" s="4"/>
      <c r="L181" s="4"/>
      <c r="M181" s="4"/>
      <c r="N181" s="15"/>
    </row>
    <row r="182" spans="1:14" ht="30">
      <c r="A182" s="152" t="s">
        <v>65</v>
      </c>
      <c r="B182" s="156" t="s">
        <v>67</v>
      </c>
      <c r="C182" s="156"/>
      <c r="D182" s="77" t="s">
        <v>18</v>
      </c>
      <c r="E182" s="79" t="s">
        <v>69</v>
      </c>
      <c r="F182" s="77">
        <v>1560273180</v>
      </c>
      <c r="G182" s="77"/>
      <c r="H182" s="4">
        <f>I182+J182+K182</f>
        <v>5089</v>
      </c>
      <c r="I182" s="4">
        <f t="shared" ref="I182:N182" si="66">I183</f>
        <v>1637.8</v>
      </c>
      <c r="J182" s="4">
        <f t="shared" si="66"/>
        <v>1691.7</v>
      </c>
      <c r="K182" s="4">
        <f t="shared" si="66"/>
        <v>1759.5</v>
      </c>
      <c r="L182" s="4">
        <f t="shared" si="66"/>
        <v>1791.2</v>
      </c>
      <c r="M182" s="4">
        <f t="shared" si="66"/>
        <v>1804.8</v>
      </c>
      <c r="N182" s="4">
        <f t="shared" si="66"/>
        <v>1820.5</v>
      </c>
    </row>
    <row r="183" spans="1:14" ht="26.25">
      <c r="A183" s="152"/>
      <c r="B183" s="156"/>
      <c r="C183" s="156"/>
      <c r="D183" s="6" t="s">
        <v>5</v>
      </c>
      <c r="E183" s="79" t="s">
        <v>69</v>
      </c>
      <c r="F183" s="77">
        <v>1560273180</v>
      </c>
      <c r="G183" s="77">
        <v>300</v>
      </c>
      <c r="H183" s="4">
        <f>I183+J183+K183</f>
        <v>5089</v>
      </c>
      <c r="I183" s="4">
        <v>1637.8</v>
      </c>
      <c r="J183" s="4">
        <v>1691.7</v>
      </c>
      <c r="K183" s="4">
        <v>1759.5</v>
      </c>
      <c r="L183" s="4">
        <v>1791.2</v>
      </c>
      <c r="M183" s="4">
        <v>1804.8</v>
      </c>
      <c r="N183" s="15">
        <v>1820.5</v>
      </c>
    </row>
    <row r="184" spans="1:14" ht="30">
      <c r="A184" s="152"/>
      <c r="B184" s="156"/>
      <c r="C184" s="156"/>
      <c r="D184" s="77" t="s">
        <v>6</v>
      </c>
      <c r="E184" s="79"/>
      <c r="F184" s="77"/>
      <c r="G184" s="77"/>
      <c r="H184" s="4"/>
      <c r="I184" s="4"/>
      <c r="J184" s="4"/>
      <c r="K184" s="4"/>
      <c r="L184" s="4"/>
      <c r="M184" s="4"/>
      <c r="N184" s="15"/>
    </row>
    <row r="185" spans="1:14" ht="30">
      <c r="A185" s="152"/>
      <c r="B185" s="156"/>
      <c r="C185" s="156"/>
      <c r="D185" s="73" t="s">
        <v>8</v>
      </c>
      <c r="E185" s="79"/>
      <c r="F185" s="77"/>
      <c r="G185" s="77"/>
      <c r="H185" s="4"/>
      <c r="I185" s="4"/>
      <c r="J185" s="4"/>
      <c r="K185" s="4"/>
      <c r="L185" s="4"/>
      <c r="M185" s="4"/>
      <c r="N185" s="15"/>
    </row>
    <row r="186" spans="1:14" ht="30">
      <c r="A186" s="152"/>
      <c r="B186" s="156"/>
      <c r="C186" s="156"/>
      <c r="D186" s="77" t="s">
        <v>7</v>
      </c>
      <c r="E186" s="79"/>
      <c r="F186" s="77"/>
      <c r="G186" s="77"/>
      <c r="H186" s="4"/>
      <c r="I186" s="4"/>
      <c r="J186" s="4"/>
      <c r="K186" s="4"/>
      <c r="L186" s="4"/>
      <c r="M186" s="4"/>
      <c r="N186" s="15"/>
    </row>
    <row r="187" spans="1:14" ht="30">
      <c r="A187" s="152" t="s">
        <v>66</v>
      </c>
      <c r="B187" s="156" t="s">
        <v>52</v>
      </c>
      <c r="C187" s="156"/>
      <c r="D187" s="77" t="s">
        <v>18</v>
      </c>
      <c r="E187" s="79" t="s">
        <v>69</v>
      </c>
      <c r="F187" s="77">
        <v>1560152600</v>
      </c>
      <c r="G187" s="77"/>
      <c r="H187" s="4">
        <f>I187+J187+K187</f>
        <v>4550.8</v>
      </c>
      <c r="I187" s="4">
        <f>I189</f>
        <v>1632.4</v>
      </c>
      <c r="J187" s="4">
        <f t="shared" ref="J187:N187" si="67">J189</f>
        <v>1430.6</v>
      </c>
      <c r="K187" s="4">
        <f t="shared" si="67"/>
        <v>1487.8</v>
      </c>
      <c r="L187" s="4">
        <f t="shared" si="67"/>
        <v>1514.6</v>
      </c>
      <c r="M187" s="4">
        <f t="shared" si="67"/>
        <v>1523.5</v>
      </c>
      <c r="N187" s="4">
        <f t="shared" si="67"/>
        <v>1539.4</v>
      </c>
    </row>
    <row r="188" spans="1:14" ht="26.25">
      <c r="A188" s="152"/>
      <c r="B188" s="196"/>
      <c r="C188" s="156"/>
      <c r="D188" s="6" t="s">
        <v>5</v>
      </c>
      <c r="E188" s="79"/>
      <c r="F188" s="77"/>
      <c r="G188" s="77"/>
      <c r="H188" s="4"/>
      <c r="I188" s="4"/>
      <c r="J188" s="4"/>
      <c r="K188" s="4"/>
      <c r="L188" s="4"/>
      <c r="M188" s="4"/>
      <c r="N188" s="4"/>
    </row>
    <row r="189" spans="1:14" ht="30">
      <c r="A189" s="152"/>
      <c r="B189" s="196"/>
      <c r="C189" s="156"/>
      <c r="D189" s="77" t="s">
        <v>6</v>
      </c>
      <c r="E189" s="79" t="s">
        <v>69</v>
      </c>
      <c r="F189" s="77">
        <v>1560152600</v>
      </c>
      <c r="G189" s="77">
        <v>300</v>
      </c>
      <c r="H189" s="4">
        <f>I189+J189+K189</f>
        <v>4550.8</v>
      </c>
      <c r="I189" s="4">
        <v>1632.4</v>
      </c>
      <c r="J189" s="4">
        <v>1430.6</v>
      </c>
      <c r="K189" s="4">
        <v>1487.8</v>
      </c>
      <c r="L189" s="4">
        <v>1514.6</v>
      </c>
      <c r="M189" s="4">
        <v>1523.5</v>
      </c>
      <c r="N189" s="15">
        <v>1539.4</v>
      </c>
    </row>
    <row r="190" spans="1:14" ht="30">
      <c r="A190" s="152"/>
      <c r="B190" s="196"/>
      <c r="C190" s="156"/>
      <c r="D190" s="73" t="s">
        <v>8</v>
      </c>
      <c r="E190" s="79"/>
      <c r="F190" s="77"/>
      <c r="G190" s="77"/>
      <c r="H190" s="4"/>
      <c r="I190" s="4"/>
      <c r="J190" s="4"/>
      <c r="K190" s="4"/>
      <c r="L190" s="4"/>
      <c r="M190" s="4"/>
      <c r="N190" s="15"/>
    </row>
    <row r="191" spans="1:14" ht="30">
      <c r="A191" s="152"/>
      <c r="B191" s="196"/>
      <c r="C191" s="156"/>
      <c r="D191" s="77" t="s">
        <v>7</v>
      </c>
      <c r="E191" s="79"/>
      <c r="F191" s="77"/>
      <c r="G191" s="77"/>
      <c r="H191" s="4"/>
      <c r="I191" s="4"/>
      <c r="J191" s="4"/>
      <c r="K191" s="4"/>
      <c r="L191" s="4"/>
      <c r="M191" s="4"/>
      <c r="N191" s="15"/>
    </row>
    <row r="192" spans="1:14" ht="30">
      <c r="A192" s="152" t="s">
        <v>139</v>
      </c>
      <c r="B192" s="156" t="s">
        <v>53</v>
      </c>
      <c r="C192" s="156"/>
      <c r="D192" s="77" t="s">
        <v>18</v>
      </c>
      <c r="E192" s="79" t="s">
        <v>156</v>
      </c>
      <c r="F192" s="77">
        <v>1560473060</v>
      </c>
      <c r="G192" s="77"/>
      <c r="H192" s="4">
        <f>I192+J192+K192</f>
        <v>840</v>
      </c>
      <c r="I192" s="4">
        <f>I193</f>
        <v>280</v>
      </c>
      <c r="J192" s="4">
        <f t="shared" ref="J192:N192" si="68">J193</f>
        <v>280</v>
      </c>
      <c r="K192" s="4">
        <f t="shared" si="68"/>
        <v>280</v>
      </c>
      <c r="L192" s="4">
        <f t="shared" si="68"/>
        <v>280</v>
      </c>
      <c r="M192" s="4">
        <f t="shared" si="68"/>
        <v>280</v>
      </c>
      <c r="N192" s="4">
        <f t="shared" si="68"/>
        <v>280</v>
      </c>
    </row>
    <row r="193" spans="1:14" ht="26.25">
      <c r="A193" s="152"/>
      <c r="B193" s="156"/>
      <c r="C193" s="156"/>
      <c r="D193" s="6" t="s">
        <v>5</v>
      </c>
      <c r="E193" s="79" t="s">
        <v>156</v>
      </c>
      <c r="F193" s="77">
        <v>1560473060</v>
      </c>
      <c r="G193" s="77">
        <v>200</v>
      </c>
      <c r="H193" s="4">
        <f>I193+J193+K193</f>
        <v>840</v>
      </c>
      <c r="I193" s="4">
        <v>280</v>
      </c>
      <c r="J193" s="4">
        <v>280</v>
      </c>
      <c r="K193" s="4">
        <v>280</v>
      </c>
      <c r="L193" s="4">
        <v>280</v>
      </c>
      <c r="M193" s="4">
        <v>280</v>
      </c>
      <c r="N193" s="4">
        <v>280</v>
      </c>
    </row>
    <row r="194" spans="1:14" ht="26.25">
      <c r="A194" s="152"/>
      <c r="B194" s="156"/>
      <c r="C194" s="156"/>
      <c r="D194" s="6" t="s">
        <v>6</v>
      </c>
      <c r="E194" s="79"/>
      <c r="F194" s="77"/>
      <c r="G194" s="77"/>
      <c r="H194" s="4"/>
      <c r="I194" s="4"/>
      <c r="J194" s="4"/>
      <c r="K194" s="4"/>
      <c r="L194" s="4"/>
      <c r="M194" s="4"/>
      <c r="N194" s="15"/>
    </row>
    <row r="195" spans="1:14" ht="25.5">
      <c r="A195" s="152"/>
      <c r="B195" s="156"/>
      <c r="C195" s="156"/>
      <c r="D195" s="67" t="s">
        <v>8</v>
      </c>
      <c r="E195" s="79"/>
      <c r="F195" s="77"/>
      <c r="G195" s="77"/>
      <c r="H195" s="4"/>
      <c r="I195" s="4"/>
      <c r="J195" s="4"/>
      <c r="K195" s="4"/>
      <c r="L195" s="4"/>
      <c r="M195" s="4"/>
      <c r="N195" s="15"/>
    </row>
    <row r="196" spans="1:14" ht="26.25">
      <c r="A196" s="152"/>
      <c r="B196" s="156"/>
      <c r="C196" s="156"/>
      <c r="D196" s="6" t="s">
        <v>7</v>
      </c>
      <c r="E196" s="79"/>
      <c r="F196" s="77"/>
      <c r="G196" s="77"/>
      <c r="H196" s="4"/>
      <c r="I196" s="4"/>
      <c r="J196" s="4"/>
      <c r="K196" s="4"/>
      <c r="L196" s="4"/>
      <c r="M196" s="4"/>
      <c r="N196" s="15"/>
    </row>
    <row r="197" spans="1:14" ht="30">
      <c r="A197" s="152" t="s">
        <v>140</v>
      </c>
      <c r="B197" s="174" t="s">
        <v>153</v>
      </c>
      <c r="C197" s="156"/>
      <c r="D197" s="77" t="s">
        <v>18</v>
      </c>
      <c r="E197" s="79" t="s">
        <v>69</v>
      </c>
      <c r="F197" s="77">
        <v>1560573210</v>
      </c>
      <c r="G197" s="77"/>
      <c r="H197" s="4">
        <f>I197+J197+K197</f>
        <v>600</v>
      </c>
      <c r="I197" s="4">
        <f t="shared" ref="I197:N197" si="69">I198</f>
        <v>200</v>
      </c>
      <c r="J197" s="4">
        <f t="shared" si="69"/>
        <v>200</v>
      </c>
      <c r="K197" s="4">
        <f t="shared" si="69"/>
        <v>200</v>
      </c>
      <c r="L197" s="4">
        <f t="shared" si="69"/>
        <v>200</v>
      </c>
      <c r="M197" s="4">
        <f t="shared" si="69"/>
        <v>200</v>
      </c>
      <c r="N197" s="4">
        <f t="shared" si="69"/>
        <v>200</v>
      </c>
    </row>
    <row r="198" spans="1:14" ht="26.25">
      <c r="A198" s="152"/>
      <c r="B198" s="174"/>
      <c r="C198" s="156"/>
      <c r="D198" s="6" t="s">
        <v>5</v>
      </c>
      <c r="E198" s="79" t="s">
        <v>69</v>
      </c>
      <c r="F198" s="77">
        <v>1560573210</v>
      </c>
      <c r="G198" s="77">
        <v>300</v>
      </c>
      <c r="H198" s="4">
        <f>I198+J198+K198</f>
        <v>600</v>
      </c>
      <c r="I198" s="4">
        <v>200</v>
      </c>
      <c r="J198" s="4">
        <v>200</v>
      </c>
      <c r="K198" s="4">
        <v>200</v>
      </c>
      <c r="L198" s="4">
        <v>200</v>
      </c>
      <c r="M198" s="4">
        <v>200</v>
      </c>
      <c r="N198" s="15">
        <v>200</v>
      </c>
    </row>
    <row r="199" spans="1:14" ht="26.25">
      <c r="A199" s="152"/>
      <c r="B199" s="174"/>
      <c r="C199" s="156"/>
      <c r="D199" s="6" t="s">
        <v>6</v>
      </c>
      <c r="E199" s="79"/>
      <c r="F199" s="77"/>
      <c r="G199" s="77"/>
      <c r="H199" s="4"/>
      <c r="I199" s="4"/>
      <c r="J199" s="4"/>
      <c r="K199" s="4"/>
      <c r="L199" s="4"/>
      <c r="M199" s="4"/>
      <c r="N199" s="15"/>
    </row>
    <row r="200" spans="1:14" ht="25.5">
      <c r="A200" s="152"/>
      <c r="B200" s="174"/>
      <c r="C200" s="156"/>
      <c r="D200" s="67" t="s">
        <v>8</v>
      </c>
      <c r="E200" s="79"/>
      <c r="F200" s="77"/>
      <c r="G200" s="77"/>
      <c r="H200" s="4"/>
      <c r="I200" s="4"/>
      <c r="J200" s="4"/>
      <c r="K200" s="4"/>
      <c r="L200" s="4"/>
      <c r="M200" s="4"/>
      <c r="N200" s="15"/>
    </row>
    <row r="201" spans="1:14" ht="26.25">
      <c r="A201" s="152"/>
      <c r="B201" s="174"/>
      <c r="C201" s="156"/>
      <c r="D201" s="6" t="s">
        <v>7</v>
      </c>
      <c r="E201" s="79"/>
      <c r="F201" s="77"/>
      <c r="G201" s="77"/>
      <c r="H201" s="4"/>
      <c r="I201" s="4"/>
      <c r="J201" s="4"/>
      <c r="K201" s="4"/>
      <c r="L201" s="4"/>
      <c r="M201" s="4"/>
      <c r="N201" s="15"/>
    </row>
    <row r="202" spans="1:14" ht="15.75">
      <c r="A202" s="20"/>
      <c r="B202" s="23"/>
      <c r="C202" s="23"/>
      <c r="D202" s="24"/>
      <c r="E202" s="25"/>
      <c r="F202" s="24"/>
      <c r="G202" s="24"/>
      <c r="H202" s="26"/>
      <c r="I202" s="26"/>
      <c r="J202" s="26"/>
      <c r="K202" s="26"/>
      <c r="L202" s="26"/>
      <c r="M202" s="26"/>
      <c r="N202" s="37"/>
    </row>
    <row r="203" spans="1:14" ht="15.75">
      <c r="A203" s="20"/>
      <c r="B203" s="23"/>
      <c r="C203" s="23"/>
      <c r="D203" s="27"/>
      <c r="E203" s="25"/>
      <c r="F203" s="24"/>
      <c r="G203" s="24"/>
      <c r="H203" s="26"/>
      <c r="I203" s="26"/>
      <c r="J203" s="26"/>
      <c r="K203" s="26"/>
      <c r="L203" s="26"/>
      <c r="M203" s="26"/>
      <c r="N203" s="37"/>
    </row>
    <row r="204" spans="1:14" ht="15.75">
      <c r="A204" s="20"/>
      <c r="B204" s="23"/>
      <c r="C204" s="23"/>
      <c r="D204" s="24"/>
      <c r="E204" s="25"/>
      <c r="F204" s="24"/>
      <c r="G204" s="24"/>
      <c r="H204" s="26"/>
      <c r="I204" s="26"/>
      <c r="J204" s="26"/>
      <c r="K204" s="26"/>
      <c r="L204" s="26"/>
      <c r="M204" s="26"/>
      <c r="N204" s="37"/>
    </row>
    <row r="205" spans="1:14" ht="15.75">
      <c r="A205" s="20"/>
      <c r="B205" s="23"/>
      <c r="C205" s="23"/>
      <c r="D205" s="27"/>
      <c r="E205" s="25"/>
      <c r="F205" s="24"/>
      <c r="G205" s="24"/>
      <c r="H205" s="26"/>
      <c r="I205" s="26"/>
      <c r="J205" s="26"/>
      <c r="K205" s="26"/>
      <c r="L205" s="26"/>
      <c r="M205" s="26"/>
      <c r="N205" s="37"/>
    </row>
    <row r="206" spans="1:14">
      <c r="A206" s="22"/>
      <c r="B206" s="23"/>
      <c r="C206" s="23"/>
      <c r="D206" s="24"/>
      <c r="E206" s="25"/>
      <c r="F206" s="24"/>
      <c r="G206" s="24"/>
      <c r="H206" s="26"/>
      <c r="I206" s="26"/>
      <c r="J206" s="26"/>
      <c r="K206" s="26"/>
      <c r="L206" s="26"/>
      <c r="M206" s="26"/>
      <c r="N206" s="37"/>
    </row>
    <row r="207" spans="1:14">
      <c r="A207" s="10"/>
      <c r="B207" s="7"/>
      <c r="C207" s="7"/>
      <c r="D207" s="7"/>
      <c r="E207" s="10"/>
      <c r="F207" s="7"/>
      <c r="G207" s="7"/>
      <c r="H207" s="17"/>
      <c r="I207" s="17"/>
      <c r="J207" s="17"/>
      <c r="K207" s="17"/>
      <c r="L207" s="17"/>
      <c r="M207" s="17"/>
      <c r="N207" s="19"/>
    </row>
    <row r="208" spans="1:14">
      <c r="A208" s="10"/>
      <c r="B208" s="7"/>
      <c r="C208" s="7"/>
      <c r="D208" s="7"/>
      <c r="E208" s="10"/>
      <c r="F208" s="7"/>
      <c r="G208" s="7"/>
      <c r="H208" s="17"/>
      <c r="I208" s="17"/>
      <c r="J208" s="17"/>
      <c r="K208" s="17"/>
      <c r="L208" s="17"/>
      <c r="M208" s="17"/>
      <c r="N208" s="19"/>
    </row>
    <row r="209" spans="1:14">
      <c r="A209" s="10"/>
      <c r="B209" s="7"/>
      <c r="C209" s="7"/>
      <c r="D209" s="7"/>
      <c r="E209" s="10"/>
      <c r="F209" s="7"/>
      <c r="G209" s="7"/>
      <c r="H209" s="17"/>
      <c r="I209" s="17"/>
      <c r="J209" s="7"/>
      <c r="K209" s="7"/>
      <c r="L209" s="7"/>
      <c r="M209" s="7"/>
      <c r="N209" s="19"/>
    </row>
    <row r="210" spans="1:14" ht="18.75">
      <c r="A210" s="20"/>
      <c r="B210" s="18"/>
      <c r="C210" s="68"/>
      <c r="D210" s="7"/>
      <c r="E210" s="10"/>
      <c r="F210" s="7"/>
      <c r="G210" s="7"/>
      <c r="H210" s="7"/>
      <c r="I210" s="19"/>
      <c r="J210" s="7"/>
      <c r="K210" s="7"/>
      <c r="L210" s="7"/>
      <c r="M210" s="7"/>
      <c r="N210" s="7"/>
    </row>
    <row r="211" spans="1:14" ht="15.75">
      <c r="A211" s="20"/>
      <c r="B211" s="7"/>
      <c r="C211" s="7"/>
      <c r="D211" s="7"/>
      <c r="E211" s="10"/>
      <c r="F211" s="7"/>
      <c r="G211" s="7"/>
      <c r="H211" s="17"/>
      <c r="I211" s="17"/>
      <c r="J211" s="7"/>
      <c r="K211" s="7"/>
      <c r="L211" s="7"/>
      <c r="M211" s="7"/>
      <c r="N211" s="7"/>
    </row>
    <row r="212" spans="1:14">
      <c r="A212" s="7"/>
      <c r="B212" s="7"/>
      <c r="C212" s="7"/>
      <c r="D212" s="7"/>
      <c r="E212" s="10"/>
      <c r="F212" s="7"/>
      <c r="G212" s="7"/>
      <c r="H212" s="7"/>
      <c r="I212" s="19"/>
      <c r="J212" s="7"/>
      <c r="K212" s="7"/>
      <c r="L212" s="7"/>
      <c r="M212" s="7"/>
      <c r="N212" s="7"/>
    </row>
    <row r="213" spans="1:14">
      <c r="A213" s="7"/>
      <c r="B213" s="7"/>
      <c r="C213" s="7"/>
      <c r="D213" s="7"/>
      <c r="E213" s="10"/>
      <c r="F213" s="7"/>
      <c r="G213" s="7"/>
      <c r="H213" s="7"/>
      <c r="I213" s="19"/>
      <c r="J213" s="7"/>
      <c r="K213" s="7"/>
      <c r="L213" s="7"/>
      <c r="M213" s="7"/>
      <c r="N213" s="7"/>
    </row>
    <row r="214" spans="1:14" ht="18.75">
      <c r="A214" s="18"/>
      <c r="B214" s="7"/>
      <c r="C214" s="7"/>
      <c r="D214" s="7"/>
      <c r="E214" s="10"/>
      <c r="F214" s="7"/>
      <c r="G214" s="7"/>
      <c r="H214" s="7"/>
      <c r="I214" s="19"/>
      <c r="J214" s="7"/>
      <c r="K214" s="7"/>
      <c r="L214" s="7"/>
      <c r="M214" s="7"/>
      <c r="N214" s="7"/>
    </row>
    <row r="215" spans="1:14" ht="18.75">
      <c r="A215" s="18"/>
      <c r="B215" s="7"/>
      <c r="C215" s="7"/>
      <c r="D215" s="7"/>
      <c r="E215" s="7"/>
      <c r="F215" s="7"/>
      <c r="G215" s="7"/>
      <c r="H215" s="7"/>
      <c r="I215" s="8"/>
      <c r="J215" s="7"/>
      <c r="K215" s="7"/>
      <c r="L215" s="7"/>
      <c r="M215" s="7"/>
      <c r="N215" s="7"/>
    </row>
    <row r="216" spans="1:1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>
      <c r="A217" s="9"/>
      <c r="B217" s="9"/>
      <c r="C217" s="9"/>
      <c r="D217" s="9"/>
      <c r="E217" s="10"/>
      <c r="F217" s="9"/>
      <c r="G217" s="9"/>
      <c r="H217" s="9"/>
      <c r="I217" s="11"/>
      <c r="J217" s="9"/>
      <c r="K217" s="9"/>
      <c r="L217" s="9"/>
      <c r="M217" s="9"/>
      <c r="N217" s="9"/>
    </row>
    <row r="218" spans="1:14" ht="18.75">
      <c r="A218" s="18"/>
      <c r="B218" s="9"/>
      <c r="C218" s="9"/>
      <c r="D218" s="9"/>
      <c r="E218" s="10"/>
      <c r="F218" s="9"/>
      <c r="G218" s="9"/>
      <c r="H218" s="9"/>
      <c r="I218" s="9"/>
      <c r="J218" s="9"/>
      <c r="K218" s="9"/>
      <c r="L218" s="9"/>
      <c r="M218" s="9"/>
      <c r="N218" s="9"/>
    </row>
    <row r="219" spans="1:14">
      <c r="A219" s="9"/>
      <c r="B219" s="9"/>
      <c r="C219" s="9"/>
      <c r="D219" s="9"/>
      <c r="E219" s="10"/>
      <c r="F219" s="9"/>
      <c r="G219" s="9"/>
      <c r="H219" s="9"/>
      <c r="I219" s="11"/>
      <c r="J219" s="9"/>
      <c r="K219" s="9"/>
      <c r="L219" s="9"/>
      <c r="M219" s="9"/>
      <c r="N219" s="9"/>
    </row>
    <row r="220" spans="1:14" ht="15.75">
      <c r="A220" s="20" t="s">
        <v>98</v>
      </c>
      <c r="B220" s="9"/>
      <c r="C220" s="9"/>
      <c r="D220" s="9"/>
      <c r="E220" s="10"/>
      <c r="F220" s="9"/>
      <c r="G220" s="9"/>
      <c r="H220" s="9"/>
      <c r="I220" s="11"/>
      <c r="J220" s="9"/>
      <c r="K220" s="9"/>
      <c r="L220" s="9"/>
      <c r="M220" s="9"/>
      <c r="N220" s="9"/>
    </row>
    <row r="221" spans="1:14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>
      <c r="A222" s="9"/>
      <c r="B222" s="9"/>
      <c r="C222" s="9"/>
      <c r="D222" s="9"/>
      <c r="E222" s="10"/>
      <c r="F222" s="9"/>
      <c r="G222" s="9"/>
      <c r="H222" s="9"/>
      <c r="I222" s="12"/>
      <c r="J222" s="9"/>
      <c r="K222" s="9"/>
      <c r="L222" s="9"/>
      <c r="M222" s="9"/>
      <c r="N222" s="9"/>
    </row>
    <row r="223" spans="1:14" ht="15.75">
      <c r="A223" s="20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</sheetData>
  <mergeCells count="124">
    <mergeCell ref="A192:A196"/>
    <mergeCell ref="B192:B196"/>
    <mergeCell ref="C192:C196"/>
    <mergeCell ref="A197:A201"/>
    <mergeCell ref="B197:B201"/>
    <mergeCell ref="C197:C201"/>
    <mergeCell ref="A182:A186"/>
    <mergeCell ref="B182:B186"/>
    <mergeCell ref="C182:C186"/>
    <mergeCell ref="A187:A191"/>
    <mergeCell ref="B187:B191"/>
    <mergeCell ref="C187:C191"/>
    <mergeCell ref="A172:A176"/>
    <mergeCell ref="B172:B176"/>
    <mergeCell ref="C172:C176"/>
    <mergeCell ref="A177:A181"/>
    <mergeCell ref="B177:B181"/>
    <mergeCell ref="C177:C181"/>
    <mergeCell ref="D161:D163"/>
    <mergeCell ref="E161:E163"/>
    <mergeCell ref="F161:F163"/>
    <mergeCell ref="A165:A171"/>
    <mergeCell ref="B165:B171"/>
    <mergeCell ref="C165:C171"/>
    <mergeCell ref="D168:D170"/>
    <mergeCell ref="E168:E170"/>
    <mergeCell ref="A152:A156"/>
    <mergeCell ref="B152:B156"/>
    <mergeCell ref="C152:C156"/>
    <mergeCell ref="A158:A164"/>
    <mergeCell ref="B158:B164"/>
    <mergeCell ref="C158:C164"/>
    <mergeCell ref="A140:A144"/>
    <mergeCell ref="B140:B144"/>
    <mergeCell ref="C140:C144"/>
    <mergeCell ref="A145:N145"/>
    <mergeCell ref="A146:N146"/>
    <mergeCell ref="A147:A151"/>
    <mergeCell ref="B147:B151"/>
    <mergeCell ref="C147:C151"/>
    <mergeCell ref="A129:A134"/>
    <mergeCell ref="B129:B134"/>
    <mergeCell ref="C129:C134"/>
    <mergeCell ref="D132:D133"/>
    <mergeCell ref="A135:A139"/>
    <mergeCell ref="B135:B139"/>
    <mergeCell ref="C135:C139"/>
    <mergeCell ref="A119:A123"/>
    <mergeCell ref="B119:B123"/>
    <mergeCell ref="C119:C123"/>
    <mergeCell ref="A124:A128"/>
    <mergeCell ref="B124:B128"/>
    <mergeCell ref="C124:C128"/>
    <mergeCell ref="A109:A113"/>
    <mergeCell ref="B109:B113"/>
    <mergeCell ref="C109:C113"/>
    <mergeCell ref="A114:A118"/>
    <mergeCell ref="B114:B118"/>
    <mergeCell ref="C114:C118"/>
    <mergeCell ref="A99:A103"/>
    <mergeCell ref="B99:B103"/>
    <mergeCell ref="C99:C103"/>
    <mergeCell ref="A104:A108"/>
    <mergeCell ref="B104:B108"/>
    <mergeCell ref="C104:C108"/>
    <mergeCell ref="A89:A93"/>
    <mergeCell ref="B89:B93"/>
    <mergeCell ref="C89:C93"/>
    <mergeCell ref="A94:A98"/>
    <mergeCell ref="B94:B98"/>
    <mergeCell ref="C94:C98"/>
    <mergeCell ref="A79:A83"/>
    <mergeCell ref="B79:B83"/>
    <mergeCell ref="C79:C83"/>
    <mergeCell ref="A84:A88"/>
    <mergeCell ref="B84:B88"/>
    <mergeCell ref="C84:C88"/>
    <mergeCell ref="A69:A73"/>
    <mergeCell ref="B69:B73"/>
    <mergeCell ref="C69:C73"/>
    <mergeCell ref="A74:A78"/>
    <mergeCell ref="B74:B78"/>
    <mergeCell ref="C74:C78"/>
    <mergeCell ref="A56:A60"/>
    <mergeCell ref="B56:B60"/>
    <mergeCell ref="C56:C60"/>
    <mergeCell ref="A61:N61"/>
    <mergeCell ref="A62:N62"/>
    <mergeCell ref="A63:A68"/>
    <mergeCell ref="B63:B68"/>
    <mergeCell ref="C63:C68"/>
    <mergeCell ref="D66:D67"/>
    <mergeCell ref="A46:A50"/>
    <mergeCell ref="B46:B50"/>
    <mergeCell ref="C46:C50"/>
    <mergeCell ref="A51:A55"/>
    <mergeCell ref="B51:B55"/>
    <mergeCell ref="C51:C55"/>
    <mergeCell ref="A36:A40"/>
    <mergeCell ref="B36:B40"/>
    <mergeCell ref="C36:C40"/>
    <mergeCell ref="A41:A45"/>
    <mergeCell ref="B41:B45"/>
    <mergeCell ref="C41:C45"/>
    <mergeCell ref="A31:A35"/>
    <mergeCell ref="B31:B35"/>
    <mergeCell ref="C31:C35"/>
    <mergeCell ref="A14:A18"/>
    <mergeCell ref="B14:B18"/>
    <mergeCell ref="C14:C18"/>
    <mergeCell ref="A19:A23"/>
    <mergeCell ref="B19:B23"/>
    <mergeCell ref="C19:C23"/>
    <mergeCell ref="A11:A12"/>
    <mergeCell ref="B11:B12"/>
    <mergeCell ref="C11:C12"/>
    <mergeCell ref="D11:D12"/>
    <mergeCell ref="E11:G11"/>
    <mergeCell ref="H11:N11"/>
    <mergeCell ref="A24:N24"/>
    <mergeCell ref="A25:N25"/>
    <mergeCell ref="A26:A30"/>
    <mergeCell ref="B26:B30"/>
    <mergeCell ref="C26:C3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P278"/>
  <sheetViews>
    <sheetView zoomScale="70" zoomScaleNormal="70" workbookViewId="0">
      <selection activeCell="A8" sqref="A8"/>
    </sheetView>
  </sheetViews>
  <sheetFormatPr defaultRowHeight="15"/>
  <cols>
    <col min="1" max="1" width="6.85546875" customWidth="1"/>
    <col min="2" max="2" width="27.42578125" customWidth="1"/>
    <col min="3" max="3" width="15.42578125" customWidth="1"/>
    <col min="4" max="4" width="17.140625" customWidth="1"/>
    <col min="6" max="6" width="12.7109375" customWidth="1"/>
    <col min="7" max="7" width="8.140625" customWidth="1"/>
    <col min="8" max="8" width="13.28515625" customWidth="1"/>
    <col min="9" max="9" width="12" customWidth="1"/>
    <col min="10" max="10" width="11.7109375" customWidth="1"/>
    <col min="11" max="11" width="12.85546875" customWidth="1"/>
    <col min="12" max="13" width="12.28515625" customWidth="1"/>
    <col min="14" max="14" width="11.85546875" customWidth="1"/>
    <col min="15" max="15" width="15" bestFit="1" customWidth="1"/>
  </cols>
  <sheetData>
    <row r="1" spans="1:15" ht="15.75">
      <c r="J1" s="13"/>
      <c r="L1" s="13" t="s">
        <v>178</v>
      </c>
    </row>
    <row r="2" spans="1:15" ht="15.75">
      <c r="J2" s="13"/>
    </row>
    <row r="3" spans="1:15" ht="15.75">
      <c r="A3" s="1"/>
      <c r="B3" s="1"/>
      <c r="C3" s="1"/>
      <c r="D3" s="1"/>
      <c r="E3" s="1"/>
      <c r="F3" s="1"/>
      <c r="G3" s="1"/>
      <c r="H3" s="1"/>
      <c r="I3" s="13"/>
      <c r="J3" s="13"/>
      <c r="K3" s="13"/>
      <c r="L3" s="13"/>
      <c r="M3" s="13"/>
      <c r="N3" s="13"/>
      <c r="O3" s="1"/>
    </row>
    <row r="4" spans="1:15" ht="15.75">
      <c r="A4" s="1"/>
      <c r="B4" s="1"/>
      <c r="C4" s="1"/>
      <c r="D4" s="1"/>
      <c r="E4" s="1"/>
      <c r="F4" s="1"/>
      <c r="G4" s="1"/>
      <c r="H4" s="1"/>
      <c r="I4" s="13"/>
      <c r="J4" s="13"/>
      <c r="K4" s="13"/>
      <c r="L4" s="13"/>
      <c r="M4" s="13"/>
      <c r="N4" s="13"/>
      <c r="O4" s="1"/>
    </row>
    <row r="5" spans="1:15" ht="15.75">
      <c r="A5" s="1"/>
      <c r="B5" s="13"/>
      <c r="C5" s="13" t="s">
        <v>85</v>
      </c>
      <c r="D5" s="13"/>
      <c r="E5" s="13"/>
      <c r="F5" s="13"/>
      <c r="G5" s="13"/>
      <c r="H5" s="13"/>
      <c r="I5" s="1"/>
      <c r="J5" s="13"/>
      <c r="K5" s="13"/>
      <c r="L5" s="13"/>
      <c r="M5" s="13"/>
      <c r="N5" s="13"/>
      <c r="O5" s="1"/>
    </row>
    <row r="6" spans="1:15" ht="17.25" customHeight="1">
      <c r="A6" s="1"/>
      <c r="B6" s="13" t="s">
        <v>89</v>
      </c>
      <c r="C6" s="13"/>
      <c r="D6" s="13"/>
      <c r="E6" s="13"/>
      <c r="F6" s="13"/>
      <c r="G6" s="13"/>
      <c r="H6" s="13"/>
      <c r="I6" s="1"/>
      <c r="J6" s="13"/>
      <c r="K6" s="13"/>
      <c r="L6" s="13"/>
      <c r="M6" s="13"/>
      <c r="N6" s="13"/>
      <c r="O6" s="1"/>
    </row>
    <row r="7" spans="1:15" ht="17.25" customHeight="1">
      <c r="A7" s="1"/>
      <c r="B7" s="13"/>
      <c r="C7" s="13" t="s">
        <v>88</v>
      </c>
      <c r="D7" s="13"/>
      <c r="E7" s="13"/>
      <c r="F7" s="13"/>
      <c r="G7" s="13"/>
      <c r="H7" s="14"/>
      <c r="I7" s="55"/>
      <c r="J7" s="55"/>
      <c r="K7" s="1"/>
      <c r="L7" s="1"/>
      <c r="M7" s="1"/>
      <c r="N7" s="35"/>
    </row>
    <row r="8" spans="1:15" ht="18" customHeight="1">
      <c r="A8" s="1"/>
      <c r="B8" s="1"/>
      <c r="C8" s="1"/>
      <c r="D8" s="1"/>
      <c r="E8" s="1"/>
      <c r="F8" s="7"/>
      <c r="G8" s="7"/>
      <c r="H8" s="19" t="s">
        <v>177</v>
      </c>
      <c r="I8" s="19">
        <f>I13+I14+I15</f>
        <v>1281509.8000000003</v>
      </c>
      <c r="J8" s="19">
        <f t="shared" ref="J8:N8" si="0">J13+J14+J15</f>
        <v>1185945.6999999997</v>
      </c>
      <c r="K8" s="19">
        <f t="shared" si="0"/>
        <v>1224036</v>
      </c>
      <c r="L8" s="19">
        <f t="shared" si="0"/>
        <v>1238391.1999999997</v>
      </c>
      <c r="M8" s="19">
        <f t="shared" si="0"/>
        <v>1245903.3999999999</v>
      </c>
      <c r="N8" s="19">
        <f t="shared" si="0"/>
        <v>1258557.7000000002</v>
      </c>
    </row>
    <row r="9" spans="1:15" ht="41.25" customHeight="1">
      <c r="A9" s="172" t="s">
        <v>1</v>
      </c>
      <c r="B9" s="172" t="s">
        <v>28</v>
      </c>
      <c r="C9" s="172" t="s">
        <v>83</v>
      </c>
      <c r="D9" s="172" t="s">
        <v>84</v>
      </c>
      <c r="E9" s="185" t="s">
        <v>2</v>
      </c>
      <c r="F9" s="185"/>
      <c r="G9" s="185"/>
      <c r="H9" s="185" t="s">
        <v>3</v>
      </c>
      <c r="I9" s="185"/>
      <c r="J9" s="185"/>
      <c r="K9" s="185"/>
      <c r="L9" s="185"/>
      <c r="M9" s="185"/>
      <c r="N9" s="185"/>
    </row>
    <row r="10" spans="1:15" ht="37.5" customHeight="1">
      <c r="A10" s="173"/>
      <c r="B10" s="173"/>
      <c r="C10" s="173"/>
      <c r="D10" s="173"/>
      <c r="E10" s="99" t="s">
        <v>14</v>
      </c>
      <c r="F10" s="99" t="s">
        <v>16</v>
      </c>
      <c r="G10" s="99" t="s">
        <v>15</v>
      </c>
      <c r="H10" s="99" t="s">
        <v>9</v>
      </c>
      <c r="I10" s="99" t="s">
        <v>12</v>
      </c>
      <c r="J10" s="99" t="s">
        <v>13</v>
      </c>
      <c r="K10" s="99" t="s">
        <v>103</v>
      </c>
      <c r="L10" s="99" t="s">
        <v>107</v>
      </c>
      <c r="M10" s="99" t="s">
        <v>138</v>
      </c>
      <c r="N10" s="99" t="s">
        <v>145</v>
      </c>
    </row>
    <row r="11" spans="1:15" ht="36.75" customHeight="1">
      <c r="A11" s="56">
        <v>1</v>
      </c>
      <c r="B11" s="56">
        <v>2</v>
      </c>
      <c r="C11" s="56">
        <v>3</v>
      </c>
      <c r="D11" s="56">
        <v>4</v>
      </c>
      <c r="E11" s="56">
        <v>5</v>
      </c>
      <c r="F11" s="56">
        <v>6</v>
      </c>
      <c r="G11" s="56">
        <v>7</v>
      </c>
      <c r="H11" s="56">
        <v>8</v>
      </c>
      <c r="I11" s="57">
        <v>9</v>
      </c>
      <c r="J11" s="56">
        <v>10</v>
      </c>
      <c r="K11" s="56">
        <v>11</v>
      </c>
      <c r="L11" s="56">
        <v>12</v>
      </c>
      <c r="M11" s="56">
        <v>13</v>
      </c>
      <c r="N11" s="56">
        <v>14</v>
      </c>
    </row>
    <row r="12" spans="1:15" ht="46.5" customHeight="1">
      <c r="A12" s="156"/>
      <c r="B12" s="153" t="s">
        <v>86</v>
      </c>
      <c r="C12" s="156" t="s">
        <v>19</v>
      </c>
      <c r="D12" s="104" t="s">
        <v>4</v>
      </c>
      <c r="E12" s="106" t="s">
        <v>182</v>
      </c>
      <c r="F12" s="104"/>
      <c r="G12" s="104"/>
      <c r="H12" s="15">
        <f>I12+J12+K12+L12+M12+N12</f>
        <v>7783129.5999999996</v>
      </c>
      <c r="I12" s="15">
        <f t="shared" ref="I12:N12" si="1">I13+I14+I15+I16</f>
        <v>1354698.0000000002</v>
      </c>
      <c r="J12" s="15">
        <f t="shared" si="1"/>
        <v>1241940.6999999997</v>
      </c>
      <c r="K12" s="15">
        <f t="shared" si="1"/>
        <v>1279300.8</v>
      </c>
      <c r="L12" s="15">
        <f t="shared" si="1"/>
        <v>1293314.1999999997</v>
      </c>
      <c r="M12" s="15">
        <f t="shared" si="1"/>
        <v>1300712.3999999999</v>
      </c>
      <c r="N12" s="15">
        <f t="shared" si="1"/>
        <v>1313163.5000000002</v>
      </c>
      <c r="O12" s="31"/>
    </row>
    <row r="13" spans="1:15" ht="45">
      <c r="A13" s="173"/>
      <c r="B13" s="161"/>
      <c r="C13" s="156"/>
      <c r="D13" s="104" t="s">
        <v>5</v>
      </c>
      <c r="E13" s="106" t="s">
        <v>101</v>
      </c>
      <c r="F13" s="104"/>
      <c r="G13" s="104"/>
      <c r="H13" s="15">
        <f t="shared" ref="H13:H16" si="2">I13+J13+K13+L13+M13+N13</f>
        <v>5280878.2</v>
      </c>
      <c r="I13" s="4">
        <f>I18+I70+I165+I186+I224</f>
        <v>877311.90000000014</v>
      </c>
      <c r="J13" s="4">
        <f t="shared" ref="J13:N13" si="3">J18+J70+J165+J186+J224</f>
        <v>840546.39999999991</v>
      </c>
      <c r="K13" s="4">
        <f t="shared" si="3"/>
        <v>878579.00000000012</v>
      </c>
      <c r="L13" s="4">
        <f t="shared" si="3"/>
        <v>887762.09999999986</v>
      </c>
      <c r="M13" s="4">
        <f t="shared" si="3"/>
        <v>893549.99999999988</v>
      </c>
      <c r="N13" s="4">
        <f t="shared" si="3"/>
        <v>903128.8</v>
      </c>
    </row>
    <row r="14" spans="1:15" ht="63.75" customHeight="1">
      <c r="A14" s="173"/>
      <c r="B14" s="161"/>
      <c r="C14" s="156"/>
      <c r="D14" s="104" t="s">
        <v>6</v>
      </c>
      <c r="E14" s="106" t="s">
        <v>101</v>
      </c>
      <c r="F14" s="104"/>
      <c r="G14" s="104"/>
      <c r="H14" s="15">
        <f t="shared" si="2"/>
        <v>17990.799999999996</v>
      </c>
      <c r="I14" s="4">
        <f>I71+I225+I182</f>
        <v>9329.4</v>
      </c>
      <c r="J14" s="4">
        <f>J71+J225</f>
        <v>1663.6999999999998</v>
      </c>
      <c r="K14" s="4">
        <f>K71+K225</f>
        <v>1720.8999999999999</v>
      </c>
      <c r="L14" s="4">
        <f t="shared" ref="L14:N14" si="4">L71+L225</f>
        <v>1747.6999999999998</v>
      </c>
      <c r="M14" s="4">
        <f t="shared" si="4"/>
        <v>1756.6</v>
      </c>
      <c r="N14" s="4">
        <f t="shared" si="4"/>
        <v>1772.5</v>
      </c>
    </row>
    <row r="15" spans="1:15" ht="43.5" customHeight="1">
      <c r="A15" s="173"/>
      <c r="B15" s="161"/>
      <c r="C15" s="156"/>
      <c r="D15" s="104" t="s">
        <v>8</v>
      </c>
      <c r="E15" s="106" t="s">
        <v>97</v>
      </c>
      <c r="F15" s="104"/>
      <c r="G15" s="104"/>
      <c r="H15" s="15">
        <f t="shared" si="2"/>
        <v>2135474.8000000003</v>
      </c>
      <c r="I15" s="4">
        <f>I20+I72+I167+I188+I212+I213+I214</f>
        <v>394868.5</v>
      </c>
      <c r="J15" s="4">
        <f>J20+J72+J167+J188+J212+J213+J214</f>
        <v>343735.6</v>
      </c>
      <c r="K15" s="4">
        <f>K20+K72+K167+K188+K212+K213+K214</f>
        <v>343736.1</v>
      </c>
      <c r="L15" s="4">
        <f t="shared" ref="L15:N15" si="5">L20+L72+L167+L188+L212+L213+L214</f>
        <v>348881.4</v>
      </c>
      <c r="M15" s="4">
        <f t="shared" si="5"/>
        <v>350596.8</v>
      </c>
      <c r="N15" s="4">
        <f t="shared" si="5"/>
        <v>353656.4</v>
      </c>
    </row>
    <row r="16" spans="1:15" ht="30">
      <c r="A16" s="173"/>
      <c r="B16" s="187"/>
      <c r="C16" s="156"/>
      <c r="D16" s="104" t="s">
        <v>7</v>
      </c>
      <c r="E16" s="106" t="s">
        <v>97</v>
      </c>
      <c r="F16" s="104"/>
      <c r="G16" s="104"/>
      <c r="H16" s="15">
        <f t="shared" si="2"/>
        <v>348785.8</v>
      </c>
      <c r="I16" s="4">
        <f>I21+I73+I168+I189</f>
        <v>73188.200000000012</v>
      </c>
      <c r="J16" s="4">
        <f>J21+J73+J168+J189</f>
        <v>55994.999999999993</v>
      </c>
      <c r="K16" s="4">
        <f>K21+K73+K168+K189</f>
        <v>55264.799999999996</v>
      </c>
      <c r="L16" s="4">
        <f t="shared" ref="L16:N16" si="6">L21+L73+L168+L189</f>
        <v>54922.999999999993</v>
      </c>
      <c r="M16" s="4">
        <f t="shared" si="6"/>
        <v>54808.999999999993</v>
      </c>
      <c r="N16" s="4">
        <f t="shared" si="6"/>
        <v>54605.799999999996</v>
      </c>
    </row>
    <row r="17" spans="1:14" ht="30">
      <c r="A17" s="156">
        <v>1</v>
      </c>
      <c r="B17" s="156" t="s">
        <v>17</v>
      </c>
      <c r="C17" s="156" t="s">
        <v>19</v>
      </c>
      <c r="D17" s="104" t="s">
        <v>18</v>
      </c>
      <c r="E17" s="106" t="s">
        <v>100</v>
      </c>
      <c r="F17" s="104">
        <v>1510000000</v>
      </c>
      <c r="G17" s="87"/>
      <c r="H17" s="29">
        <f>I17+J17+K17+L17+M17+N17</f>
        <v>3050682.4000000004</v>
      </c>
      <c r="I17" s="29">
        <f t="shared" ref="I17:N17" si="7">I18+I20+I21</f>
        <v>518949.40000000008</v>
      </c>
      <c r="J17" s="29">
        <f t="shared" si="7"/>
        <v>492056</v>
      </c>
      <c r="K17" s="29">
        <f t="shared" si="7"/>
        <v>505502.40000000014</v>
      </c>
      <c r="L17" s="29">
        <f t="shared" si="7"/>
        <v>507911.7</v>
      </c>
      <c r="M17" s="29">
        <f t="shared" si="7"/>
        <v>510671.00000000006</v>
      </c>
      <c r="N17" s="29">
        <f t="shared" si="7"/>
        <v>515591.9</v>
      </c>
    </row>
    <row r="18" spans="1:14" ht="30">
      <c r="A18" s="156"/>
      <c r="B18" s="173"/>
      <c r="C18" s="156"/>
      <c r="D18" s="6" t="s">
        <v>5</v>
      </c>
      <c r="E18" s="106" t="s">
        <v>100</v>
      </c>
      <c r="F18" s="104">
        <v>1510000000</v>
      </c>
      <c r="G18" s="104"/>
      <c r="H18" s="4">
        <f>I18+J18+K18+L18+M18+N18</f>
        <v>2148830.8000000003</v>
      </c>
      <c r="I18" s="4">
        <f>I30+I35+I40+I45+I50+I55+I60+I65</f>
        <v>363948.50000000006</v>
      </c>
      <c r="J18" s="4">
        <f t="shared" ref="J18:N18" si="8">J30+J35+J40+J45+J50+J55+J60+J65</f>
        <v>344343.19999999995</v>
      </c>
      <c r="K18" s="4">
        <f t="shared" si="8"/>
        <v>357789.60000000009</v>
      </c>
      <c r="L18" s="4">
        <f t="shared" si="8"/>
        <v>358253.8</v>
      </c>
      <c r="M18" s="4">
        <f t="shared" si="8"/>
        <v>360365.10000000003</v>
      </c>
      <c r="N18" s="4">
        <f t="shared" si="8"/>
        <v>364130.6</v>
      </c>
    </row>
    <row r="19" spans="1:14" ht="30">
      <c r="A19" s="156"/>
      <c r="B19" s="173"/>
      <c r="C19" s="156"/>
      <c r="D19" s="104" t="s">
        <v>6</v>
      </c>
      <c r="E19" s="106" t="s">
        <v>36</v>
      </c>
      <c r="F19" s="104">
        <v>1510000000</v>
      </c>
      <c r="G19" s="104"/>
      <c r="H19" s="4"/>
      <c r="I19" s="4"/>
      <c r="J19" s="104"/>
      <c r="K19" s="4"/>
      <c r="L19" s="104"/>
      <c r="M19" s="104"/>
      <c r="N19" s="15"/>
    </row>
    <row r="20" spans="1:14" ht="30">
      <c r="A20" s="156"/>
      <c r="B20" s="173"/>
      <c r="C20" s="156"/>
      <c r="D20" s="104" t="s">
        <v>8</v>
      </c>
      <c r="E20" s="106" t="s">
        <v>36</v>
      </c>
      <c r="F20" s="104">
        <v>1510000000</v>
      </c>
      <c r="G20" s="104"/>
      <c r="H20" s="4">
        <f>I20+J20+K20+L20+M20+N20</f>
        <v>663626.20000000007</v>
      </c>
      <c r="I20" s="4">
        <f>I27+I57+I62+I67</f>
        <v>115215</v>
      </c>
      <c r="J20" s="4">
        <f t="shared" ref="J20:N20" si="9">J27+J57+J62+J67</f>
        <v>108024.9</v>
      </c>
      <c r="K20" s="4">
        <f t="shared" si="9"/>
        <v>108024.9</v>
      </c>
      <c r="L20" s="4">
        <f t="shared" si="9"/>
        <v>109970</v>
      </c>
      <c r="M20" s="4">
        <f t="shared" si="9"/>
        <v>110618</v>
      </c>
      <c r="N20" s="4">
        <f t="shared" si="9"/>
        <v>111773.4</v>
      </c>
    </row>
    <row r="21" spans="1:14" ht="30">
      <c r="A21" s="156"/>
      <c r="B21" s="173"/>
      <c r="C21" s="156"/>
      <c r="D21" s="104" t="s">
        <v>7</v>
      </c>
      <c r="E21" s="106" t="s">
        <v>36</v>
      </c>
      <c r="F21" s="104">
        <v>1510000000</v>
      </c>
      <c r="G21" s="104"/>
      <c r="H21" s="4">
        <f>I21+J21+K21+L21+M21+N21</f>
        <v>238225.4</v>
      </c>
      <c r="I21" s="4">
        <f>I28</f>
        <v>39785.9</v>
      </c>
      <c r="J21" s="4">
        <f t="shared" ref="J21:N21" si="10">J28</f>
        <v>39687.9</v>
      </c>
      <c r="K21" s="4">
        <f t="shared" si="10"/>
        <v>39687.9</v>
      </c>
      <c r="L21" s="4">
        <f t="shared" si="10"/>
        <v>39687.9</v>
      </c>
      <c r="M21" s="4">
        <f t="shared" si="10"/>
        <v>39687.9</v>
      </c>
      <c r="N21" s="4">
        <f t="shared" si="10"/>
        <v>39687.9</v>
      </c>
    </row>
    <row r="22" spans="1:14">
      <c r="A22" s="186" t="s">
        <v>72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9"/>
    </row>
    <row r="23" spans="1:14">
      <c r="A23" s="186" t="s">
        <v>73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9"/>
    </row>
    <row r="24" spans="1:14" ht="30">
      <c r="A24" s="152" t="s">
        <v>21</v>
      </c>
      <c r="B24" s="156" t="s">
        <v>20</v>
      </c>
      <c r="C24" s="172"/>
      <c r="D24" s="104" t="s">
        <v>18</v>
      </c>
      <c r="E24" s="106" t="s">
        <v>36</v>
      </c>
      <c r="F24" s="104">
        <v>1510142090</v>
      </c>
      <c r="G24" s="104"/>
      <c r="H24" s="4">
        <f>I24+J24+K24+L24+M24+N24</f>
        <v>901253.09999999986</v>
      </c>
      <c r="I24" s="4">
        <f>I27+I28</f>
        <v>154402.4</v>
      </c>
      <c r="J24" s="4">
        <f>J27+J28</f>
        <v>147712.79999999999</v>
      </c>
      <c r="K24" s="4">
        <f>K27+K28</f>
        <v>147712.79999999999</v>
      </c>
      <c r="L24" s="4">
        <f t="shared" ref="L24:N24" si="11">L27+L28</f>
        <v>149657.9</v>
      </c>
      <c r="M24" s="4">
        <f t="shared" si="11"/>
        <v>150305.9</v>
      </c>
      <c r="N24" s="4">
        <f t="shared" si="11"/>
        <v>151461.29999999999</v>
      </c>
    </row>
    <row r="25" spans="1:14" ht="26.25">
      <c r="A25" s="152"/>
      <c r="B25" s="156"/>
      <c r="C25" s="172"/>
      <c r="D25" s="6" t="s">
        <v>5</v>
      </c>
      <c r="E25" s="106"/>
      <c r="F25" s="104"/>
      <c r="G25" s="104"/>
      <c r="H25" s="104"/>
      <c r="I25" s="4"/>
      <c r="J25" s="104"/>
      <c r="K25" s="4"/>
      <c r="L25" s="104"/>
      <c r="M25" s="104"/>
      <c r="N25" s="104"/>
    </row>
    <row r="26" spans="1:14" ht="30">
      <c r="A26" s="152"/>
      <c r="B26" s="156"/>
      <c r="C26" s="172"/>
      <c r="D26" s="104" t="s">
        <v>6</v>
      </c>
      <c r="E26" s="106"/>
      <c r="F26" s="104"/>
      <c r="G26" s="104"/>
      <c r="H26" s="104"/>
      <c r="I26" s="4"/>
      <c r="J26" s="104"/>
      <c r="K26" s="4"/>
      <c r="L26" s="104"/>
      <c r="M26" s="104"/>
      <c r="N26" s="104"/>
    </row>
    <row r="27" spans="1:14" ht="30">
      <c r="A27" s="152"/>
      <c r="B27" s="156"/>
      <c r="C27" s="172"/>
      <c r="D27" s="104" t="s">
        <v>8</v>
      </c>
      <c r="E27" s="106" t="s">
        <v>36</v>
      </c>
      <c r="F27" s="104">
        <v>1510142090</v>
      </c>
      <c r="G27" s="104">
        <v>600</v>
      </c>
      <c r="H27" s="4">
        <f>I27+J27+K27+L27+M27+N27</f>
        <v>663027.70000000007</v>
      </c>
      <c r="I27" s="4">
        <v>114616.5</v>
      </c>
      <c r="J27" s="104">
        <v>108024.9</v>
      </c>
      <c r="K27" s="4">
        <v>108024.9</v>
      </c>
      <c r="L27" s="104">
        <v>109970</v>
      </c>
      <c r="M27" s="104">
        <v>110618</v>
      </c>
      <c r="N27" s="15">
        <v>111773.4</v>
      </c>
    </row>
    <row r="28" spans="1:14" ht="30">
      <c r="A28" s="152"/>
      <c r="B28" s="156"/>
      <c r="C28" s="172"/>
      <c r="D28" s="104" t="s">
        <v>7</v>
      </c>
      <c r="E28" s="106" t="s">
        <v>36</v>
      </c>
      <c r="F28" s="104">
        <v>1510142090</v>
      </c>
      <c r="G28" s="104">
        <v>900</v>
      </c>
      <c r="H28" s="4">
        <f>I28+J28+K28+L28+M28+N28</f>
        <v>238225.4</v>
      </c>
      <c r="I28" s="4">
        <v>39785.9</v>
      </c>
      <c r="J28" s="104">
        <v>39687.9</v>
      </c>
      <c r="K28" s="4">
        <v>39687.9</v>
      </c>
      <c r="L28" s="104">
        <v>39687.9</v>
      </c>
      <c r="M28" s="104">
        <v>39687.9</v>
      </c>
      <c r="N28" s="104">
        <v>39687.9</v>
      </c>
    </row>
    <row r="29" spans="1:14" ht="30">
      <c r="A29" s="152" t="s">
        <v>22</v>
      </c>
      <c r="B29" s="174" t="s">
        <v>23</v>
      </c>
      <c r="C29" s="156"/>
      <c r="D29" s="104" t="s">
        <v>18</v>
      </c>
      <c r="E29" s="106" t="s">
        <v>69</v>
      </c>
      <c r="F29" s="104">
        <v>1510273010</v>
      </c>
      <c r="G29" s="104"/>
      <c r="H29" s="4">
        <f>I29+J29+K29+L29+M29+N29</f>
        <v>139258.80000000002</v>
      </c>
      <c r="I29" s="4">
        <f t="shared" ref="I29:N29" si="12">I30</f>
        <v>23578.3</v>
      </c>
      <c r="J29" s="4">
        <f t="shared" si="12"/>
        <v>22077.5</v>
      </c>
      <c r="K29" s="4">
        <f t="shared" si="12"/>
        <v>22960.5</v>
      </c>
      <c r="L29" s="4">
        <f t="shared" si="12"/>
        <v>23373.8</v>
      </c>
      <c r="M29" s="4">
        <f t="shared" si="12"/>
        <v>23511.5</v>
      </c>
      <c r="N29" s="4">
        <f t="shared" si="12"/>
        <v>23757.200000000001</v>
      </c>
    </row>
    <row r="30" spans="1:14" ht="26.25">
      <c r="A30" s="152"/>
      <c r="B30" s="176"/>
      <c r="C30" s="156"/>
      <c r="D30" s="6" t="s">
        <v>5</v>
      </c>
      <c r="E30" s="106" t="s">
        <v>69</v>
      </c>
      <c r="F30" s="104">
        <v>1510273010</v>
      </c>
      <c r="G30" s="104">
        <v>600</v>
      </c>
      <c r="H30" s="4">
        <f>I30+J30+K30+L30+M30+N30</f>
        <v>139258.80000000002</v>
      </c>
      <c r="I30" s="104">
        <v>23578.3</v>
      </c>
      <c r="J30" s="104">
        <v>22077.5</v>
      </c>
      <c r="K30" s="4">
        <v>22960.5</v>
      </c>
      <c r="L30" s="104">
        <v>23373.8</v>
      </c>
      <c r="M30" s="104">
        <v>23511.5</v>
      </c>
      <c r="N30" s="15">
        <v>23757.200000000001</v>
      </c>
    </row>
    <row r="31" spans="1:14" ht="26.25">
      <c r="A31" s="152"/>
      <c r="B31" s="176"/>
      <c r="C31" s="156"/>
      <c r="D31" s="6" t="s">
        <v>6</v>
      </c>
      <c r="E31" s="106"/>
      <c r="F31" s="104"/>
      <c r="G31" s="104"/>
      <c r="H31" s="104"/>
      <c r="I31" s="104"/>
      <c r="J31" s="104"/>
      <c r="K31" s="4"/>
      <c r="L31" s="104"/>
      <c r="M31" s="104"/>
      <c r="N31" s="104"/>
    </row>
    <row r="32" spans="1:14" ht="30">
      <c r="A32" s="152"/>
      <c r="B32" s="176"/>
      <c r="C32" s="156"/>
      <c r="D32" s="104" t="s">
        <v>8</v>
      </c>
      <c r="E32" s="106"/>
      <c r="F32" s="104"/>
      <c r="G32" s="104"/>
      <c r="H32" s="104"/>
      <c r="I32" s="104"/>
      <c r="J32" s="104"/>
      <c r="K32" s="4"/>
      <c r="L32" s="104"/>
      <c r="M32" s="104"/>
      <c r="N32" s="104"/>
    </row>
    <row r="33" spans="1:14" ht="30">
      <c r="A33" s="152"/>
      <c r="B33" s="176"/>
      <c r="C33" s="156"/>
      <c r="D33" s="104" t="s">
        <v>7</v>
      </c>
      <c r="E33" s="106"/>
      <c r="F33" s="104"/>
      <c r="G33" s="104"/>
      <c r="H33" s="104"/>
      <c r="I33" s="104"/>
      <c r="J33" s="104"/>
      <c r="K33" s="4"/>
      <c r="L33" s="104"/>
      <c r="M33" s="104"/>
      <c r="N33" s="104"/>
    </row>
    <row r="34" spans="1:14" ht="30">
      <c r="A34" s="152" t="s">
        <v>24</v>
      </c>
      <c r="B34" s="174" t="s">
        <v>76</v>
      </c>
      <c r="C34" s="172"/>
      <c r="D34" s="104" t="s">
        <v>18</v>
      </c>
      <c r="E34" s="106" t="s">
        <v>36</v>
      </c>
      <c r="F34" s="104">
        <v>1510373020</v>
      </c>
      <c r="G34" s="104"/>
      <c r="H34" s="4">
        <f>I34+J34+K34+L34+M34+N34</f>
        <v>1458794.1</v>
      </c>
      <c r="I34" s="4">
        <f>I35</f>
        <v>240462.6</v>
      </c>
      <c r="J34" s="4">
        <f t="shared" ref="J34:N34" si="13">J35</f>
        <v>231794.9</v>
      </c>
      <c r="K34" s="4">
        <f t="shared" si="13"/>
        <v>241993.9</v>
      </c>
      <c r="L34" s="4">
        <f t="shared" si="13"/>
        <v>246350</v>
      </c>
      <c r="M34" s="4">
        <f t="shared" si="13"/>
        <v>247801.7</v>
      </c>
      <c r="N34" s="4">
        <f t="shared" si="13"/>
        <v>250391</v>
      </c>
    </row>
    <row r="35" spans="1:14" ht="26.25">
      <c r="A35" s="152"/>
      <c r="B35" s="173"/>
      <c r="C35" s="172"/>
      <c r="D35" s="108" t="s">
        <v>5</v>
      </c>
      <c r="E35" s="107" t="s">
        <v>36</v>
      </c>
      <c r="F35" s="100">
        <v>1510373020</v>
      </c>
      <c r="G35" s="104">
        <v>600</v>
      </c>
      <c r="H35" s="4">
        <f>I35+J35+K35+L35+M35+N35</f>
        <v>1458794.1</v>
      </c>
      <c r="I35" s="4">
        <v>240462.6</v>
      </c>
      <c r="J35" s="4">
        <v>231794.9</v>
      </c>
      <c r="K35" s="4">
        <v>241993.9</v>
      </c>
      <c r="L35" s="4">
        <v>246350</v>
      </c>
      <c r="M35" s="104">
        <v>247801.7</v>
      </c>
      <c r="N35" s="4">
        <v>250391</v>
      </c>
    </row>
    <row r="36" spans="1:14" ht="30">
      <c r="A36" s="152"/>
      <c r="B36" s="173"/>
      <c r="C36" s="172"/>
      <c r="D36" s="104" t="s">
        <v>6</v>
      </c>
      <c r="E36" s="106"/>
      <c r="F36" s="104"/>
      <c r="G36" s="104"/>
      <c r="H36" s="104"/>
      <c r="I36" s="104"/>
      <c r="J36" s="104"/>
      <c r="K36" s="4"/>
      <c r="L36" s="104"/>
      <c r="M36" s="104"/>
      <c r="N36" s="104"/>
    </row>
    <row r="37" spans="1:14" ht="30">
      <c r="A37" s="152"/>
      <c r="B37" s="173"/>
      <c r="C37" s="172"/>
      <c r="D37" s="104" t="s">
        <v>8</v>
      </c>
      <c r="E37" s="106"/>
      <c r="F37" s="104"/>
      <c r="G37" s="104"/>
      <c r="H37" s="104"/>
      <c r="I37" s="104"/>
      <c r="J37" s="104"/>
      <c r="K37" s="4"/>
      <c r="L37" s="104"/>
      <c r="M37" s="104"/>
      <c r="N37" s="104"/>
    </row>
    <row r="38" spans="1:14" ht="30">
      <c r="A38" s="152"/>
      <c r="B38" s="173"/>
      <c r="C38" s="172"/>
      <c r="D38" s="104" t="s">
        <v>7</v>
      </c>
      <c r="E38" s="106"/>
      <c r="F38" s="104"/>
      <c r="G38" s="104"/>
      <c r="H38" s="104"/>
      <c r="I38" s="104"/>
      <c r="J38" s="104"/>
      <c r="K38" s="4"/>
      <c r="L38" s="104"/>
      <c r="M38" s="104"/>
      <c r="N38" s="104"/>
    </row>
    <row r="39" spans="1:14" ht="30">
      <c r="A39" s="152" t="s">
        <v>25</v>
      </c>
      <c r="B39" s="174" t="s">
        <v>77</v>
      </c>
      <c r="C39" s="172"/>
      <c r="D39" s="104" t="s">
        <v>18</v>
      </c>
      <c r="E39" s="106" t="s">
        <v>36</v>
      </c>
      <c r="F39" s="104">
        <v>1510473030</v>
      </c>
      <c r="G39" s="104"/>
      <c r="H39" s="4">
        <f>I39+J39+K39+L39+M39+N39</f>
        <v>18540.900000000001</v>
      </c>
      <c r="I39" s="4">
        <f t="shared" ref="I39:N39" si="14">I40</f>
        <v>2842.4</v>
      </c>
      <c r="J39" s="4">
        <f t="shared" si="14"/>
        <v>3002.9</v>
      </c>
      <c r="K39" s="4">
        <f t="shared" si="14"/>
        <v>3114.2</v>
      </c>
      <c r="L39" s="4">
        <f t="shared" si="14"/>
        <v>3170.2</v>
      </c>
      <c r="M39" s="4">
        <f t="shared" si="14"/>
        <v>3188.9</v>
      </c>
      <c r="N39" s="4">
        <f t="shared" si="14"/>
        <v>3222.3</v>
      </c>
    </row>
    <row r="40" spans="1:14" ht="26.25">
      <c r="A40" s="152"/>
      <c r="B40" s="176"/>
      <c r="C40" s="172"/>
      <c r="D40" s="6" t="s">
        <v>5</v>
      </c>
      <c r="E40" s="106" t="s">
        <v>36</v>
      </c>
      <c r="F40" s="104">
        <v>1510473030</v>
      </c>
      <c r="G40" s="104">
        <v>600</v>
      </c>
      <c r="H40" s="4">
        <f>I40+J40+K40+L40+M40+N40</f>
        <v>18540.900000000001</v>
      </c>
      <c r="I40" s="4">
        <v>2842.4</v>
      </c>
      <c r="J40" s="4">
        <v>3002.9</v>
      </c>
      <c r="K40" s="4">
        <v>3114.2</v>
      </c>
      <c r="L40" s="104">
        <v>3170.2</v>
      </c>
      <c r="M40" s="104">
        <v>3188.9</v>
      </c>
      <c r="N40" s="15">
        <v>3222.3</v>
      </c>
    </row>
    <row r="41" spans="1:14" ht="30">
      <c r="A41" s="152"/>
      <c r="B41" s="176"/>
      <c r="C41" s="172"/>
      <c r="D41" s="104" t="s">
        <v>6</v>
      </c>
      <c r="E41" s="106"/>
      <c r="F41" s="104"/>
      <c r="G41" s="104"/>
      <c r="H41" s="104"/>
      <c r="I41" s="104"/>
      <c r="J41" s="104"/>
      <c r="K41" s="4"/>
      <c r="L41" s="104"/>
      <c r="M41" s="104"/>
      <c r="N41" s="104"/>
    </row>
    <row r="42" spans="1:14" ht="30">
      <c r="A42" s="152"/>
      <c r="B42" s="176"/>
      <c r="C42" s="172"/>
      <c r="D42" s="104" t="s">
        <v>8</v>
      </c>
      <c r="E42" s="106"/>
      <c r="F42" s="104"/>
      <c r="G42" s="104"/>
      <c r="H42" s="104"/>
      <c r="I42" s="104"/>
      <c r="J42" s="104"/>
      <c r="K42" s="4"/>
      <c r="L42" s="104"/>
      <c r="M42" s="104"/>
      <c r="N42" s="104"/>
    </row>
    <row r="43" spans="1:14" ht="30">
      <c r="A43" s="152"/>
      <c r="B43" s="176"/>
      <c r="C43" s="172"/>
      <c r="D43" s="104" t="s">
        <v>7</v>
      </c>
      <c r="E43" s="106"/>
      <c r="F43" s="104"/>
      <c r="G43" s="104"/>
      <c r="H43" s="104"/>
      <c r="I43" s="104"/>
      <c r="J43" s="104"/>
      <c r="K43" s="4"/>
      <c r="L43" s="104"/>
      <c r="M43" s="104"/>
      <c r="N43" s="104"/>
    </row>
    <row r="44" spans="1:14" ht="30">
      <c r="A44" s="152" t="s">
        <v>26</v>
      </c>
      <c r="B44" s="174" t="s">
        <v>78</v>
      </c>
      <c r="C44" s="156"/>
      <c r="D44" s="104" t="s">
        <v>18</v>
      </c>
      <c r="E44" s="106" t="s">
        <v>36</v>
      </c>
      <c r="F44" s="104">
        <v>1510573300</v>
      </c>
      <c r="G44" s="104"/>
      <c r="H44" s="4">
        <f>I44+J44+K44+L44+M44+N44</f>
        <v>518904.69999999995</v>
      </c>
      <c r="I44" s="4">
        <f>I45</f>
        <v>89429.6</v>
      </c>
      <c r="J44" s="4">
        <f t="shared" ref="J44:N44" si="15">J45</f>
        <v>86383.4</v>
      </c>
      <c r="K44" s="4">
        <f t="shared" si="15"/>
        <v>88589.6</v>
      </c>
      <c r="L44" s="4">
        <f t="shared" si="15"/>
        <v>84208.1</v>
      </c>
      <c r="M44" s="4">
        <f t="shared" si="15"/>
        <v>84704.5</v>
      </c>
      <c r="N44" s="4">
        <f t="shared" si="15"/>
        <v>85589.5</v>
      </c>
    </row>
    <row r="45" spans="1:14" ht="25.5">
      <c r="A45" s="152"/>
      <c r="B45" s="176"/>
      <c r="C45" s="156"/>
      <c r="D45" s="105" t="s">
        <v>5</v>
      </c>
      <c r="E45" s="102" t="s">
        <v>36</v>
      </c>
      <c r="F45" s="101">
        <v>1510573300</v>
      </c>
      <c r="G45" s="104">
        <v>600</v>
      </c>
      <c r="H45" s="4">
        <f>I45+J45+K45+L45+M45+N45</f>
        <v>518904.69999999995</v>
      </c>
      <c r="I45" s="104">
        <v>89429.6</v>
      </c>
      <c r="J45" s="86">
        <v>86383.4</v>
      </c>
      <c r="K45" s="4">
        <v>88589.6</v>
      </c>
      <c r="L45" s="104">
        <v>84208.1</v>
      </c>
      <c r="M45" s="104">
        <v>84704.5</v>
      </c>
      <c r="N45" s="104">
        <v>85589.5</v>
      </c>
    </row>
    <row r="46" spans="1:14" ht="26.25">
      <c r="A46" s="152"/>
      <c r="B46" s="176"/>
      <c r="C46" s="156"/>
      <c r="D46" s="6" t="s">
        <v>6</v>
      </c>
      <c r="E46" s="106"/>
      <c r="F46" s="104"/>
      <c r="G46" s="104"/>
      <c r="H46" s="104"/>
      <c r="I46" s="104"/>
      <c r="J46" s="104"/>
      <c r="K46" s="4"/>
      <c r="L46" s="104"/>
      <c r="M46" s="104"/>
      <c r="N46" s="104"/>
    </row>
    <row r="47" spans="1:14" ht="26.25">
      <c r="A47" s="152"/>
      <c r="B47" s="176"/>
      <c r="C47" s="156"/>
      <c r="D47" s="6" t="s">
        <v>8</v>
      </c>
      <c r="E47" s="106"/>
      <c r="F47" s="104"/>
      <c r="G47" s="104"/>
      <c r="H47" s="104"/>
      <c r="I47" s="104"/>
      <c r="J47" s="104"/>
      <c r="K47" s="4"/>
      <c r="L47" s="104"/>
      <c r="M47" s="104"/>
      <c r="N47" s="104"/>
    </row>
    <row r="48" spans="1:14" ht="26.25">
      <c r="A48" s="152"/>
      <c r="B48" s="176"/>
      <c r="C48" s="156"/>
      <c r="D48" s="6" t="s">
        <v>7</v>
      </c>
      <c r="E48" s="106"/>
      <c r="F48" s="104"/>
      <c r="G48" s="104"/>
      <c r="H48" s="104"/>
      <c r="I48" s="104"/>
      <c r="J48" s="104"/>
      <c r="K48" s="4"/>
      <c r="L48" s="104"/>
      <c r="M48" s="104"/>
      <c r="N48" s="104"/>
    </row>
    <row r="49" spans="1:16" ht="57" customHeight="1">
      <c r="A49" s="152" t="s">
        <v>27</v>
      </c>
      <c r="B49" s="174" t="s">
        <v>79</v>
      </c>
      <c r="C49" s="156"/>
      <c r="D49" s="104" t="s">
        <v>18</v>
      </c>
      <c r="E49" s="106" t="s">
        <v>36</v>
      </c>
      <c r="F49" s="104">
        <v>1510673320</v>
      </c>
      <c r="G49" s="104"/>
      <c r="H49" s="4">
        <f>I49+J49+K49+L49+M49+N49</f>
        <v>6654.7000000000007</v>
      </c>
      <c r="I49" s="86">
        <f>I50</f>
        <v>958</v>
      </c>
      <c r="J49" s="104">
        <f>J50</f>
        <v>1084.5</v>
      </c>
      <c r="K49" s="104">
        <f>K50</f>
        <v>1131.4000000000001</v>
      </c>
      <c r="L49" s="104">
        <f t="shared" ref="L49:N49" si="16">L50</f>
        <v>1151.7</v>
      </c>
      <c r="M49" s="104">
        <f t="shared" si="16"/>
        <v>1158.5</v>
      </c>
      <c r="N49" s="104">
        <f t="shared" si="16"/>
        <v>1170.5999999999999</v>
      </c>
    </row>
    <row r="50" spans="1:16" ht="45" customHeight="1">
      <c r="A50" s="152"/>
      <c r="B50" s="176"/>
      <c r="C50" s="156"/>
      <c r="D50" s="67" t="s">
        <v>5</v>
      </c>
      <c r="E50" s="106" t="s">
        <v>36</v>
      </c>
      <c r="F50" s="104">
        <v>1510673320</v>
      </c>
      <c r="G50" s="104">
        <v>600</v>
      </c>
      <c r="H50" s="4">
        <f>I50+J50+K50+L50+M50+N50</f>
        <v>6654.7000000000007</v>
      </c>
      <c r="I50" s="86">
        <v>958</v>
      </c>
      <c r="J50" s="104">
        <v>1084.5</v>
      </c>
      <c r="K50" s="4">
        <v>1131.4000000000001</v>
      </c>
      <c r="L50" s="4">
        <v>1151.7</v>
      </c>
      <c r="M50" s="4">
        <v>1158.5</v>
      </c>
      <c r="N50" s="4">
        <v>1170.5999999999999</v>
      </c>
    </row>
    <row r="51" spans="1:16" ht="30" customHeight="1">
      <c r="A51" s="152"/>
      <c r="B51" s="176"/>
      <c r="C51" s="156"/>
      <c r="D51" s="104" t="s">
        <v>6</v>
      </c>
      <c r="E51" s="106"/>
      <c r="F51" s="104"/>
      <c r="G51" s="104"/>
      <c r="H51" s="104"/>
      <c r="I51" s="104"/>
      <c r="J51" s="104"/>
      <c r="K51" s="4"/>
      <c r="L51" s="104"/>
      <c r="M51" s="104"/>
      <c r="N51" s="15"/>
    </row>
    <row r="52" spans="1:16" ht="35.25" customHeight="1">
      <c r="A52" s="152"/>
      <c r="B52" s="176"/>
      <c r="C52" s="156"/>
      <c r="D52" s="104" t="s">
        <v>8</v>
      </c>
      <c r="E52" s="106"/>
      <c r="F52" s="104"/>
      <c r="G52" s="104"/>
      <c r="H52" s="104"/>
      <c r="I52" s="104"/>
      <c r="J52" s="104"/>
      <c r="K52" s="4"/>
      <c r="L52" s="104"/>
      <c r="M52" s="104"/>
      <c r="N52" s="15"/>
    </row>
    <row r="53" spans="1:16" ht="31.5" customHeight="1">
      <c r="A53" s="152"/>
      <c r="B53" s="176"/>
      <c r="C53" s="156"/>
      <c r="D53" s="104" t="s">
        <v>7</v>
      </c>
      <c r="E53" s="106"/>
      <c r="F53" s="104"/>
      <c r="G53" s="104"/>
      <c r="H53" s="104"/>
      <c r="I53" s="4"/>
      <c r="J53" s="104"/>
      <c r="K53" s="4"/>
      <c r="L53" s="104"/>
      <c r="M53" s="104"/>
      <c r="N53" s="15"/>
    </row>
    <row r="54" spans="1:16" ht="31.5" customHeight="1">
      <c r="A54" s="159" t="s">
        <v>109</v>
      </c>
      <c r="B54" s="177" t="s">
        <v>179</v>
      </c>
      <c r="C54" s="156"/>
      <c r="D54" s="104" t="s">
        <v>18</v>
      </c>
      <c r="E54" s="106" t="s">
        <v>36</v>
      </c>
      <c r="F54" s="104" t="s">
        <v>159</v>
      </c>
      <c r="G54" s="104"/>
      <c r="H54" s="4">
        <f>I54+J54+K54+L54+M54+N54</f>
        <v>6173.5</v>
      </c>
      <c r="I54" s="86">
        <f>I55+I56+I57+I58</f>
        <v>6173.5</v>
      </c>
      <c r="J54" s="86">
        <f t="shared" ref="J54:N54" si="17">J55+J56+J57+J58</f>
        <v>0</v>
      </c>
      <c r="K54" s="86">
        <f t="shared" si="17"/>
        <v>0</v>
      </c>
      <c r="L54" s="86">
        <f t="shared" si="17"/>
        <v>0</v>
      </c>
      <c r="M54" s="86">
        <f t="shared" si="17"/>
        <v>0</v>
      </c>
      <c r="N54" s="86">
        <f t="shared" si="17"/>
        <v>0</v>
      </c>
    </row>
    <row r="55" spans="1:16" ht="39" customHeight="1">
      <c r="A55" s="179"/>
      <c r="B55" s="178"/>
      <c r="C55" s="156"/>
      <c r="D55" s="67" t="s">
        <v>5</v>
      </c>
      <c r="E55" s="106" t="s">
        <v>36</v>
      </c>
      <c r="F55" s="104" t="s">
        <v>159</v>
      </c>
      <c r="G55" s="104">
        <v>600</v>
      </c>
      <c r="H55" s="4">
        <f>I55+J55+K55+L55+M55+N55</f>
        <v>5792.2</v>
      </c>
      <c r="I55" s="86">
        <v>5792.2</v>
      </c>
      <c r="J55" s="86">
        <v>0</v>
      </c>
      <c r="K55" s="86">
        <v>0</v>
      </c>
      <c r="L55" s="86">
        <v>0</v>
      </c>
      <c r="M55" s="86">
        <v>0</v>
      </c>
      <c r="N55" s="86">
        <v>0</v>
      </c>
    </row>
    <row r="56" spans="1:16" ht="31.5" customHeight="1">
      <c r="A56" s="179"/>
      <c r="B56" s="178"/>
      <c r="C56" s="156"/>
      <c r="D56" s="104" t="s">
        <v>6</v>
      </c>
      <c r="E56" s="106"/>
      <c r="F56" s="104"/>
      <c r="G56" s="104"/>
      <c r="H56" s="104"/>
      <c r="I56" s="104"/>
      <c r="J56" s="104"/>
      <c r="K56" s="4"/>
      <c r="L56" s="104"/>
      <c r="M56" s="104"/>
      <c r="N56" s="15"/>
    </row>
    <row r="57" spans="1:16" ht="31.5" customHeight="1">
      <c r="A57" s="179"/>
      <c r="B57" s="178"/>
      <c r="C57" s="156"/>
      <c r="D57" s="104" t="s">
        <v>8</v>
      </c>
      <c r="E57" s="106" t="s">
        <v>36</v>
      </c>
      <c r="F57" s="104" t="s">
        <v>159</v>
      </c>
      <c r="G57" s="104">
        <v>600</v>
      </c>
      <c r="H57" s="86">
        <f>I57+J57+K57+L57+M57+N57</f>
        <v>381.3</v>
      </c>
      <c r="I57" s="104">
        <v>381.3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94">
        <v>381.32499999999999</v>
      </c>
      <c r="P57" s="91"/>
    </row>
    <row r="58" spans="1:16" ht="31.5" customHeight="1">
      <c r="A58" s="180"/>
      <c r="B58" s="158"/>
      <c r="C58" s="156"/>
      <c r="D58" s="104" t="s">
        <v>7</v>
      </c>
      <c r="E58" s="106"/>
      <c r="F58" s="104"/>
      <c r="G58" s="104"/>
      <c r="H58" s="104"/>
      <c r="I58" s="4"/>
      <c r="J58" s="104"/>
      <c r="K58" s="4"/>
      <c r="L58" s="104"/>
      <c r="M58" s="104"/>
      <c r="N58" s="15"/>
    </row>
    <row r="59" spans="1:16" ht="31.5" customHeight="1">
      <c r="A59" s="159" t="s">
        <v>162</v>
      </c>
      <c r="B59" s="181" t="s">
        <v>173</v>
      </c>
      <c r="C59" s="156"/>
      <c r="D59" s="104" t="s">
        <v>18</v>
      </c>
      <c r="E59" s="106" t="s">
        <v>36</v>
      </c>
      <c r="F59" s="104" t="s">
        <v>160</v>
      </c>
      <c r="G59" s="104"/>
      <c r="H59" s="4">
        <f>I59+J59+K59+L59+M59+N59</f>
        <v>170</v>
      </c>
      <c r="I59" s="86">
        <f>I60+I61+I62+I63</f>
        <v>170</v>
      </c>
      <c r="J59" s="86">
        <f t="shared" ref="J59:N59" si="18">J60+J61+J62+J63</f>
        <v>0</v>
      </c>
      <c r="K59" s="86">
        <f t="shared" si="18"/>
        <v>0</v>
      </c>
      <c r="L59" s="86">
        <f t="shared" si="18"/>
        <v>0</v>
      </c>
      <c r="M59" s="86">
        <f t="shared" si="18"/>
        <v>0</v>
      </c>
      <c r="N59" s="86">
        <f t="shared" si="18"/>
        <v>0</v>
      </c>
    </row>
    <row r="60" spans="1:16" ht="39" customHeight="1">
      <c r="A60" s="179"/>
      <c r="B60" s="160"/>
      <c r="C60" s="156"/>
      <c r="D60" s="67" t="s">
        <v>5</v>
      </c>
      <c r="E60" s="106" t="s">
        <v>36</v>
      </c>
      <c r="F60" s="104" t="s">
        <v>160</v>
      </c>
      <c r="G60" s="104">
        <v>600</v>
      </c>
      <c r="H60" s="4">
        <f>I60+J60+K60+L60+M60+N60</f>
        <v>160</v>
      </c>
      <c r="I60" s="86">
        <v>160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</row>
    <row r="61" spans="1:16" ht="31.5" customHeight="1">
      <c r="A61" s="179"/>
      <c r="B61" s="160"/>
      <c r="C61" s="156"/>
      <c r="D61" s="104" t="s">
        <v>6</v>
      </c>
      <c r="E61" s="106"/>
      <c r="F61" s="104"/>
      <c r="G61" s="104"/>
      <c r="H61" s="104"/>
      <c r="I61" s="104"/>
      <c r="J61" s="86"/>
      <c r="K61" s="86"/>
      <c r="L61" s="86"/>
      <c r="M61" s="86"/>
      <c r="N61" s="86"/>
    </row>
    <row r="62" spans="1:16" ht="31.5" customHeight="1">
      <c r="A62" s="179"/>
      <c r="B62" s="160"/>
      <c r="C62" s="156"/>
      <c r="D62" s="104" t="s">
        <v>8</v>
      </c>
      <c r="E62" s="106" t="s">
        <v>36</v>
      </c>
      <c r="F62" s="104" t="s">
        <v>160</v>
      </c>
      <c r="G62" s="104">
        <v>600</v>
      </c>
      <c r="H62" s="86">
        <f>I62+J62+K62+L62+M62+N62</f>
        <v>10</v>
      </c>
      <c r="I62" s="86">
        <v>10</v>
      </c>
      <c r="J62" s="86">
        <v>0</v>
      </c>
      <c r="K62" s="86">
        <v>0</v>
      </c>
      <c r="L62" s="86">
        <v>0</v>
      </c>
      <c r="M62" s="86">
        <v>0</v>
      </c>
      <c r="N62" s="86">
        <v>0</v>
      </c>
    </row>
    <row r="63" spans="1:16" ht="31.5" customHeight="1">
      <c r="A63" s="180"/>
      <c r="B63" s="167"/>
      <c r="C63" s="156"/>
      <c r="D63" s="104" t="s">
        <v>7</v>
      </c>
      <c r="E63" s="106"/>
      <c r="F63" s="104"/>
      <c r="G63" s="104"/>
      <c r="H63" s="104"/>
      <c r="I63" s="4"/>
      <c r="J63" s="104"/>
      <c r="K63" s="4"/>
      <c r="L63" s="104"/>
      <c r="M63" s="104"/>
      <c r="N63" s="15"/>
    </row>
    <row r="64" spans="1:16" ht="31.5" customHeight="1">
      <c r="A64" s="159" t="s">
        <v>163</v>
      </c>
      <c r="B64" s="166" t="s">
        <v>181</v>
      </c>
      <c r="C64" s="156"/>
      <c r="D64" s="104" t="s">
        <v>18</v>
      </c>
      <c r="E64" s="106" t="s">
        <v>36</v>
      </c>
      <c r="F64" s="104" t="s">
        <v>161</v>
      </c>
      <c r="G64" s="104"/>
      <c r="H64" s="4">
        <f>I64+J64+K64+L64+M64+N64</f>
        <v>932.59999999999991</v>
      </c>
      <c r="I64" s="86">
        <f>I65+I66+I67+I68</f>
        <v>932.59999999999991</v>
      </c>
      <c r="J64" s="86">
        <f t="shared" ref="J64:N64" si="19">J65+J66+J67+J68</f>
        <v>0</v>
      </c>
      <c r="K64" s="86">
        <f t="shared" si="19"/>
        <v>0</v>
      </c>
      <c r="L64" s="86">
        <f t="shared" si="19"/>
        <v>0</v>
      </c>
      <c r="M64" s="86">
        <f t="shared" si="19"/>
        <v>0</v>
      </c>
      <c r="N64" s="86">
        <f t="shared" si="19"/>
        <v>0</v>
      </c>
    </row>
    <row r="65" spans="1:16" ht="39.75" customHeight="1">
      <c r="A65" s="179"/>
      <c r="B65" s="160"/>
      <c r="C65" s="156"/>
      <c r="D65" s="67" t="s">
        <v>5</v>
      </c>
      <c r="E65" s="106" t="s">
        <v>36</v>
      </c>
      <c r="F65" s="104" t="s">
        <v>161</v>
      </c>
      <c r="G65" s="104">
        <v>600</v>
      </c>
      <c r="H65" s="4">
        <f>I65+J65+K65+L65+M65+N65</f>
        <v>725.4</v>
      </c>
      <c r="I65" s="86">
        <v>725.4</v>
      </c>
      <c r="J65" s="86">
        <v>0</v>
      </c>
      <c r="K65" s="4">
        <v>0</v>
      </c>
      <c r="L65" s="4">
        <v>0</v>
      </c>
      <c r="M65" s="4">
        <v>0</v>
      </c>
      <c r="N65" s="4">
        <v>0</v>
      </c>
    </row>
    <row r="66" spans="1:16" ht="31.5" customHeight="1">
      <c r="A66" s="179"/>
      <c r="B66" s="160"/>
      <c r="C66" s="156"/>
      <c r="D66" s="104" t="s">
        <v>6</v>
      </c>
      <c r="E66" s="106"/>
      <c r="F66" s="104"/>
      <c r="G66" s="104"/>
      <c r="H66" s="104"/>
      <c r="I66" s="104"/>
      <c r="J66" s="104"/>
      <c r="K66" s="4"/>
      <c r="L66" s="104"/>
      <c r="M66" s="104"/>
      <c r="N66" s="15"/>
    </row>
    <row r="67" spans="1:16" ht="31.5" customHeight="1">
      <c r="A67" s="179"/>
      <c r="B67" s="160"/>
      <c r="C67" s="156"/>
      <c r="D67" s="104" t="s">
        <v>8</v>
      </c>
      <c r="E67" s="106" t="s">
        <v>36</v>
      </c>
      <c r="F67" s="104" t="s">
        <v>161</v>
      </c>
      <c r="G67" s="104">
        <v>600</v>
      </c>
      <c r="H67" s="86">
        <f>I67+J67+K67+L67+M67+N67</f>
        <v>207.2</v>
      </c>
      <c r="I67" s="86">
        <v>207.2</v>
      </c>
      <c r="J67" s="89">
        <v>0</v>
      </c>
      <c r="K67" s="89">
        <v>0</v>
      </c>
      <c r="L67" s="89">
        <v>0</v>
      </c>
      <c r="M67" s="89">
        <v>0</v>
      </c>
      <c r="N67" s="89">
        <v>0</v>
      </c>
      <c r="O67" s="93">
        <v>207.17599999999999</v>
      </c>
      <c r="P67" s="91"/>
    </row>
    <row r="68" spans="1:16" ht="31.5" customHeight="1">
      <c r="A68" s="180"/>
      <c r="B68" s="167"/>
      <c r="C68" s="156"/>
      <c r="D68" s="104" t="s">
        <v>7</v>
      </c>
      <c r="E68" s="106"/>
      <c r="F68" s="104"/>
      <c r="G68" s="104"/>
      <c r="H68" s="104"/>
      <c r="I68" s="4"/>
      <c r="J68" s="104"/>
      <c r="K68" s="4"/>
      <c r="L68" s="104"/>
      <c r="M68" s="104"/>
      <c r="N68" s="15"/>
    </row>
    <row r="69" spans="1:16" ht="43.5">
      <c r="A69" s="152" t="s">
        <v>29</v>
      </c>
      <c r="B69" s="156" t="s">
        <v>30</v>
      </c>
      <c r="C69" s="156" t="s">
        <v>19</v>
      </c>
      <c r="D69" s="87" t="s">
        <v>18</v>
      </c>
      <c r="E69" s="28" t="s">
        <v>166</v>
      </c>
      <c r="F69" s="87">
        <v>1520000000</v>
      </c>
      <c r="G69" s="87"/>
      <c r="H69" s="29">
        <f>I69+J69+K69+L69+M69+N69</f>
        <v>3869322.0999999996</v>
      </c>
      <c r="I69" s="29">
        <f>I70+I71+I72+I73</f>
        <v>682819.29999999993</v>
      </c>
      <c r="J69" s="29">
        <f t="shared" ref="J69:N69" si="20">J70+J71+J72+J73</f>
        <v>610475.09999999986</v>
      </c>
      <c r="K69" s="29">
        <f t="shared" si="20"/>
        <v>632916.09999999986</v>
      </c>
      <c r="L69" s="29">
        <f t="shared" si="20"/>
        <v>642817.79999999993</v>
      </c>
      <c r="M69" s="29">
        <f t="shared" si="20"/>
        <v>646886.39999999991</v>
      </c>
      <c r="N69" s="29">
        <f t="shared" si="20"/>
        <v>653407.39999999991</v>
      </c>
    </row>
    <row r="70" spans="1:16" ht="45">
      <c r="A70" s="152"/>
      <c r="B70" s="176"/>
      <c r="C70" s="156"/>
      <c r="D70" s="104" t="s">
        <v>5</v>
      </c>
      <c r="E70" s="106" t="s">
        <v>154</v>
      </c>
      <c r="F70" s="104">
        <v>1520000000</v>
      </c>
      <c r="G70" s="104"/>
      <c r="H70" s="4">
        <f t="shared" ref="H70:H73" si="21">I70+J70+K70+L70+M70+N70</f>
        <v>2755176.1</v>
      </c>
      <c r="I70" s="4">
        <f>I88+I93+I98+I103+I108+I113+I118+I123+I128+I139+I144+I149+I154+I159</f>
        <v>455378.89999999997</v>
      </c>
      <c r="J70" s="4">
        <f t="shared" ref="J70:N70" si="22">J88+J93+J98+J103+J108+J113+J118+J123+J128+J139+J144+J149+J154+J159</f>
        <v>435031</v>
      </c>
      <c r="K70" s="4">
        <f t="shared" si="22"/>
        <v>457471.5</v>
      </c>
      <c r="L70" s="4">
        <f t="shared" si="22"/>
        <v>465148.39999999997</v>
      </c>
      <c r="M70" s="4">
        <f t="shared" si="22"/>
        <v>468474.6</v>
      </c>
      <c r="N70" s="4">
        <f t="shared" si="22"/>
        <v>473671.7</v>
      </c>
    </row>
    <row r="71" spans="1:16" ht="30">
      <c r="A71" s="152"/>
      <c r="B71" s="176"/>
      <c r="C71" s="156"/>
      <c r="D71" s="104" t="s">
        <v>6</v>
      </c>
      <c r="E71" s="106" t="s">
        <v>37</v>
      </c>
      <c r="F71" s="104">
        <v>1520000000</v>
      </c>
      <c r="G71" s="104"/>
      <c r="H71" s="4">
        <f t="shared" si="21"/>
        <v>8179.9000000000015</v>
      </c>
      <c r="I71" s="4">
        <f>I129+I140+I145</f>
        <v>7014.4</v>
      </c>
      <c r="J71" s="4">
        <f t="shared" ref="J71:N71" si="23">J129+J140+J145</f>
        <v>233.1</v>
      </c>
      <c r="K71" s="4">
        <f t="shared" si="23"/>
        <v>233.1</v>
      </c>
      <c r="L71" s="4">
        <f t="shared" si="23"/>
        <v>233.1</v>
      </c>
      <c r="M71" s="4">
        <f t="shared" si="23"/>
        <v>233.1</v>
      </c>
      <c r="N71" s="4">
        <f t="shared" si="23"/>
        <v>233.1</v>
      </c>
    </row>
    <row r="72" spans="1:16" ht="30">
      <c r="A72" s="152"/>
      <c r="B72" s="176"/>
      <c r="C72" s="156"/>
      <c r="D72" s="100" t="s">
        <v>8</v>
      </c>
      <c r="E72" s="106" t="s">
        <v>37</v>
      </c>
      <c r="F72" s="104">
        <v>1520000000</v>
      </c>
      <c r="G72" s="104">
        <v>600</v>
      </c>
      <c r="H72" s="4">
        <f t="shared" si="21"/>
        <v>1038506</v>
      </c>
      <c r="I72" s="4">
        <f>I79+I80+I85+I120+I125+I130+I135+I136+I141+I146+I151+I161+I162</f>
        <v>208091.9</v>
      </c>
      <c r="J72" s="4">
        <f t="shared" ref="J72:N72" si="24">J79+J80+J85+J120+J125+J130+J135+J136+J141+J146+J151+J161+J162</f>
        <v>164185.79999999999</v>
      </c>
      <c r="K72" s="4">
        <f t="shared" si="24"/>
        <v>164186.29999999999</v>
      </c>
      <c r="L72" s="4">
        <f t="shared" si="24"/>
        <v>166411.1</v>
      </c>
      <c r="M72" s="4">
        <f t="shared" si="24"/>
        <v>167153.5</v>
      </c>
      <c r="N72" s="4">
        <f t="shared" si="24"/>
        <v>168477.4</v>
      </c>
    </row>
    <row r="73" spans="1:16" ht="30">
      <c r="A73" s="152"/>
      <c r="B73" s="176"/>
      <c r="C73" s="156"/>
      <c r="D73" s="104" t="s">
        <v>7</v>
      </c>
      <c r="E73" s="106" t="s">
        <v>37</v>
      </c>
      <c r="F73" s="104">
        <v>1520000000</v>
      </c>
      <c r="G73" s="104">
        <v>900</v>
      </c>
      <c r="H73" s="4">
        <f t="shared" si="21"/>
        <v>67460.099999999991</v>
      </c>
      <c r="I73" s="4">
        <f>I81+I86</f>
        <v>12334.1</v>
      </c>
      <c r="J73" s="4">
        <f t="shared" ref="J73:N73" si="25">J81+J86</f>
        <v>11025.199999999999</v>
      </c>
      <c r="K73" s="4">
        <f t="shared" si="25"/>
        <v>11025.199999999999</v>
      </c>
      <c r="L73" s="4">
        <f t="shared" si="25"/>
        <v>11025.199999999999</v>
      </c>
      <c r="M73" s="4">
        <f t="shared" si="25"/>
        <v>11025.199999999999</v>
      </c>
      <c r="N73" s="4">
        <f t="shared" si="25"/>
        <v>11025.199999999999</v>
      </c>
    </row>
    <row r="74" spans="1:16" ht="18.75" customHeight="1">
      <c r="A74" s="182" t="s">
        <v>74</v>
      </c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9"/>
    </row>
    <row r="75" spans="1:16" ht="21.75" customHeight="1">
      <c r="A75" s="182" t="s">
        <v>75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9"/>
    </row>
    <row r="76" spans="1:16" ht="27" customHeight="1">
      <c r="A76" s="152" t="s">
        <v>31</v>
      </c>
      <c r="B76" s="156" t="s">
        <v>32</v>
      </c>
      <c r="C76" s="156"/>
      <c r="D76" s="104" t="s">
        <v>18</v>
      </c>
      <c r="E76" s="106" t="s">
        <v>37</v>
      </c>
      <c r="F76" s="104">
        <v>1520142190</v>
      </c>
      <c r="G76" s="104"/>
      <c r="H76" s="4">
        <f>I76+J76+K76+L76+M76+N76</f>
        <v>885348.79999999993</v>
      </c>
      <c r="I76" s="4">
        <f>I79+I80+I81</f>
        <v>174566.19999999998</v>
      </c>
      <c r="J76" s="4">
        <f t="shared" ref="J76:N76" si="26">J79+J80+J81</f>
        <v>140259.5</v>
      </c>
      <c r="K76" s="4">
        <f t="shared" si="26"/>
        <v>140260</v>
      </c>
      <c r="L76" s="4">
        <f t="shared" si="26"/>
        <v>142484.79999999999</v>
      </c>
      <c r="M76" s="4">
        <f t="shared" si="26"/>
        <v>143227.19999999998</v>
      </c>
      <c r="N76" s="4">
        <f t="shared" si="26"/>
        <v>144551.09999999998</v>
      </c>
    </row>
    <row r="77" spans="1:16" ht="26.25">
      <c r="A77" s="152"/>
      <c r="B77" s="156"/>
      <c r="C77" s="175"/>
      <c r="D77" s="6" t="s">
        <v>5</v>
      </c>
      <c r="E77" s="106"/>
      <c r="F77" s="104"/>
      <c r="G77" s="104"/>
      <c r="H77" s="4"/>
      <c r="I77" s="4"/>
      <c r="J77" s="4"/>
      <c r="K77" s="4"/>
      <c r="L77" s="4"/>
      <c r="M77" s="4"/>
      <c r="N77" s="4"/>
    </row>
    <row r="78" spans="1:16" ht="30">
      <c r="A78" s="152"/>
      <c r="B78" s="156"/>
      <c r="C78" s="175"/>
      <c r="D78" s="104" t="s">
        <v>6</v>
      </c>
      <c r="E78" s="106"/>
      <c r="F78" s="104"/>
      <c r="G78" s="104"/>
      <c r="H78" s="4"/>
      <c r="I78" s="4"/>
      <c r="J78" s="4"/>
      <c r="K78" s="4"/>
      <c r="L78" s="4"/>
      <c r="M78" s="4"/>
      <c r="N78" s="4"/>
    </row>
    <row r="79" spans="1:16" ht="21" customHeight="1">
      <c r="A79" s="152"/>
      <c r="B79" s="156"/>
      <c r="C79" s="175"/>
      <c r="D79" s="164" t="s">
        <v>8</v>
      </c>
      <c r="E79" s="106" t="s">
        <v>37</v>
      </c>
      <c r="F79" s="104">
        <v>1520142190</v>
      </c>
      <c r="G79" s="104">
        <v>200</v>
      </c>
      <c r="H79" s="4">
        <f>I79+J79+K79+L79+M79+N79</f>
        <v>61184.899999999994</v>
      </c>
      <c r="I79" s="4">
        <v>31734</v>
      </c>
      <c r="J79" s="4">
        <v>5889.2</v>
      </c>
      <c r="K79" s="4">
        <v>5889.7</v>
      </c>
      <c r="L79" s="4">
        <v>5889.7</v>
      </c>
      <c r="M79" s="4">
        <v>5890.5</v>
      </c>
      <c r="N79" s="4">
        <v>5891.8</v>
      </c>
    </row>
    <row r="80" spans="1:16" ht="20.25" customHeight="1">
      <c r="A80" s="152"/>
      <c r="B80" s="156"/>
      <c r="C80" s="175"/>
      <c r="D80" s="204"/>
      <c r="E80" s="106"/>
      <c r="F80" s="104"/>
      <c r="G80" s="104">
        <v>600</v>
      </c>
      <c r="H80" s="4">
        <f t="shared" ref="H80:H82" si="27">I80+J80+K80+L80+M80+N80</f>
        <v>758480</v>
      </c>
      <c r="I80" s="4">
        <v>130990.3</v>
      </c>
      <c r="J80" s="4">
        <v>123601.9</v>
      </c>
      <c r="K80" s="4">
        <v>123601.9</v>
      </c>
      <c r="L80" s="4">
        <v>125826.7</v>
      </c>
      <c r="M80" s="4">
        <v>126568.3</v>
      </c>
      <c r="N80" s="15">
        <v>127890.9</v>
      </c>
    </row>
    <row r="81" spans="1:14" ht="30">
      <c r="A81" s="152"/>
      <c r="B81" s="156"/>
      <c r="C81" s="175"/>
      <c r="D81" s="104" t="s">
        <v>7</v>
      </c>
      <c r="E81" s="106" t="s">
        <v>37</v>
      </c>
      <c r="F81" s="104">
        <v>1520142190</v>
      </c>
      <c r="G81" s="104">
        <v>900</v>
      </c>
      <c r="H81" s="4">
        <f t="shared" si="27"/>
        <v>65683.899999999994</v>
      </c>
      <c r="I81" s="4">
        <v>11841.9</v>
      </c>
      <c r="J81" s="4">
        <v>10768.4</v>
      </c>
      <c r="K81" s="4">
        <v>10768.4</v>
      </c>
      <c r="L81" s="4">
        <v>10768.4</v>
      </c>
      <c r="M81" s="4">
        <v>10768.4</v>
      </c>
      <c r="N81" s="4">
        <v>10768.4</v>
      </c>
    </row>
    <row r="82" spans="1:14" ht="30">
      <c r="A82" s="152" t="s">
        <v>33</v>
      </c>
      <c r="B82" s="156" t="s">
        <v>34</v>
      </c>
      <c r="C82" s="156"/>
      <c r="D82" s="104" t="s">
        <v>18</v>
      </c>
      <c r="E82" s="106" t="s">
        <v>37</v>
      </c>
      <c r="F82" s="104">
        <v>1520242290</v>
      </c>
      <c r="G82" s="104"/>
      <c r="H82" s="4">
        <f t="shared" si="27"/>
        <v>200367.09999999998</v>
      </c>
      <c r="I82" s="4">
        <f t="shared" ref="I82:N82" si="28">I85+I86</f>
        <v>33245.599999999999</v>
      </c>
      <c r="J82" s="4">
        <f t="shared" si="28"/>
        <v>33424.300000000003</v>
      </c>
      <c r="K82" s="4">
        <f t="shared" si="28"/>
        <v>33424.300000000003</v>
      </c>
      <c r="L82" s="4">
        <f t="shared" si="28"/>
        <v>33424.300000000003</v>
      </c>
      <c r="M82" s="4">
        <f t="shared" si="28"/>
        <v>33424.300000000003</v>
      </c>
      <c r="N82" s="4">
        <f t="shared" si="28"/>
        <v>33424.300000000003</v>
      </c>
    </row>
    <row r="83" spans="1:14" ht="26.25">
      <c r="A83" s="152"/>
      <c r="B83" s="156"/>
      <c r="C83" s="156"/>
      <c r="D83" s="6" t="s">
        <v>5</v>
      </c>
      <c r="E83" s="106"/>
      <c r="F83" s="104"/>
      <c r="G83" s="104"/>
      <c r="H83" s="4"/>
      <c r="I83" s="4"/>
      <c r="J83" s="4"/>
      <c r="K83" s="4"/>
      <c r="L83" s="4"/>
      <c r="M83" s="4"/>
      <c r="N83" s="4"/>
    </row>
    <row r="84" spans="1:14" ht="30">
      <c r="A84" s="152"/>
      <c r="B84" s="156"/>
      <c r="C84" s="156"/>
      <c r="D84" s="104" t="s">
        <v>6</v>
      </c>
      <c r="E84" s="106"/>
      <c r="F84" s="104"/>
      <c r="G84" s="104"/>
      <c r="H84" s="4"/>
      <c r="I84" s="4"/>
      <c r="J84" s="4"/>
      <c r="K84" s="4"/>
      <c r="L84" s="4"/>
      <c r="M84" s="4"/>
      <c r="N84" s="4"/>
    </row>
    <row r="85" spans="1:14" ht="30">
      <c r="A85" s="152"/>
      <c r="B85" s="156"/>
      <c r="C85" s="156"/>
      <c r="D85" s="104" t="s">
        <v>8</v>
      </c>
      <c r="E85" s="106" t="s">
        <v>37</v>
      </c>
      <c r="F85" s="104">
        <v>1520242290</v>
      </c>
      <c r="G85" s="104">
        <v>600</v>
      </c>
      <c r="H85" s="4">
        <f>I85+J85+K85+L85+M85+N85</f>
        <v>198590.9</v>
      </c>
      <c r="I85" s="4">
        <v>32753.4</v>
      </c>
      <c r="J85" s="4">
        <v>33167.5</v>
      </c>
      <c r="K85" s="4">
        <v>33167.5</v>
      </c>
      <c r="L85" s="4">
        <v>33167.5</v>
      </c>
      <c r="M85" s="4">
        <v>33167.5</v>
      </c>
      <c r="N85" s="4">
        <v>33167.5</v>
      </c>
    </row>
    <row r="86" spans="1:14" ht="30">
      <c r="A86" s="152"/>
      <c r="B86" s="156"/>
      <c r="C86" s="156"/>
      <c r="D86" s="104" t="s">
        <v>7</v>
      </c>
      <c r="E86" s="106" t="s">
        <v>37</v>
      </c>
      <c r="F86" s="104">
        <v>1520242290</v>
      </c>
      <c r="G86" s="104">
        <v>900</v>
      </c>
      <c r="H86" s="4">
        <f t="shared" ref="H86:H88" si="29">I86+J86+K86+L86+M86+N86</f>
        <v>1776.1999999999998</v>
      </c>
      <c r="I86" s="4">
        <v>492.2</v>
      </c>
      <c r="J86" s="4">
        <v>256.8</v>
      </c>
      <c r="K86" s="4">
        <v>256.8</v>
      </c>
      <c r="L86" s="4">
        <v>256.8</v>
      </c>
      <c r="M86" s="4">
        <v>256.8</v>
      </c>
      <c r="N86" s="4">
        <v>256.8</v>
      </c>
    </row>
    <row r="87" spans="1:14" ht="30">
      <c r="A87" s="152" t="s">
        <v>106</v>
      </c>
      <c r="B87" s="174" t="s">
        <v>80</v>
      </c>
      <c r="C87" s="172"/>
      <c r="D87" s="104" t="s">
        <v>18</v>
      </c>
      <c r="E87" s="106" t="s">
        <v>37</v>
      </c>
      <c r="F87" s="104">
        <v>1520373040</v>
      </c>
      <c r="G87" s="104"/>
      <c r="H87" s="4">
        <f t="shared" si="29"/>
        <v>2270370.4</v>
      </c>
      <c r="I87" s="4">
        <f>I88</f>
        <v>339551.4</v>
      </c>
      <c r="J87" s="4">
        <f t="shared" ref="J87:N87" si="30">J88</f>
        <v>362498.3</v>
      </c>
      <c r="K87" s="4">
        <f t="shared" si="30"/>
        <v>383160.7</v>
      </c>
      <c r="L87" s="4">
        <f t="shared" si="30"/>
        <v>391591.7</v>
      </c>
      <c r="M87" s="4">
        <f t="shared" si="30"/>
        <v>394525.7</v>
      </c>
      <c r="N87" s="4">
        <f t="shared" si="30"/>
        <v>399042.6</v>
      </c>
    </row>
    <row r="88" spans="1:14" ht="25.5">
      <c r="A88" s="173"/>
      <c r="B88" s="173"/>
      <c r="C88" s="172"/>
      <c r="D88" s="105" t="s">
        <v>5</v>
      </c>
      <c r="E88" s="107" t="s">
        <v>37</v>
      </c>
      <c r="F88" s="104">
        <v>1520373040</v>
      </c>
      <c r="G88" s="104">
        <v>600</v>
      </c>
      <c r="H88" s="4">
        <f t="shared" si="29"/>
        <v>2270370.4</v>
      </c>
      <c r="I88" s="4">
        <v>339551.4</v>
      </c>
      <c r="J88" s="4">
        <v>362498.3</v>
      </c>
      <c r="K88" s="4">
        <v>383160.7</v>
      </c>
      <c r="L88" s="4">
        <v>391591.7</v>
      </c>
      <c r="M88" s="4">
        <v>394525.7</v>
      </c>
      <c r="N88" s="4">
        <v>399042.6</v>
      </c>
    </row>
    <row r="89" spans="1:14" ht="26.25">
      <c r="A89" s="173"/>
      <c r="B89" s="173"/>
      <c r="C89" s="172"/>
      <c r="D89" s="6" t="s">
        <v>6</v>
      </c>
      <c r="E89" s="106"/>
      <c r="F89" s="104"/>
      <c r="G89" s="104"/>
      <c r="H89" s="4"/>
      <c r="I89" s="4"/>
      <c r="J89" s="4"/>
      <c r="K89" s="4"/>
      <c r="L89" s="4"/>
      <c r="M89" s="4"/>
      <c r="N89" s="4"/>
    </row>
    <row r="90" spans="1:14" ht="26.25">
      <c r="A90" s="173"/>
      <c r="B90" s="173"/>
      <c r="C90" s="172"/>
      <c r="D90" s="6" t="s">
        <v>8</v>
      </c>
      <c r="E90" s="106"/>
      <c r="F90" s="104"/>
      <c r="G90" s="104"/>
      <c r="H90" s="4"/>
      <c r="I90" s="4"/>
      <c r="J90" s="4"/>
      <c r="K90" s="4"/>
      <c r="L90" s="4"/>
      <c r="M90" s="4"/>
      <c r="N90" s="4"/>
    </row>
    <row r="91" spans="1:14" ht="26.25">
      <c r="A91" s="173"/>
      <c r="B91" s="173"/>
      <c r="C91" s="172"/>
      <c r="D91" s="6" t="s">
        <v>7</v>
      </c>
      <c r="E91" s="106"/>
      <c r="F91" s="104"/>
      <c r="G91" s="104"/>
      <c r="H91" s="4"/>
      <c r="I91" s="4"/>
      <c r="J91" s="4"/>
      <c r="K91" s="4"/>
      <c r="L91" s="4"/>
      <c r="M91" s="4"/>
      <c r="N91" s="4"/>
    </row>
    <row r="92" spans="1:14" ht="30">
      <c r="A92" s="152" t="s">
        <v>35</v>
      </c>
      <c r="B92" s="174" t="s">
        <v>81</v>
      </c>
      <c r="C92" s="156"/>
      <c r="D92" s="104" t="s">
        <v>18</v>
      </c>
      <c r="E92" s="106" t="s">
        <v>37</v>
      </c>
      <c r="F92" s="104">
        <v>1520473050</v>
      </c>
      <c r="G92" s="104"/>
      <c r="H92" s="4">
        <f>I92+J92+K92+L92+M92+N92</f>
        <v>74559.8</v>
      </c>
      <c r="I92" s="4">
        <f>I93</f>
        <v>12445.2</v>
      </c>
      <c r="J92" s="4">
        <f>J93</f>
        <v>12963.8</v>
      </c>
      <c r="K92" s="4">
        <f>K93</f>
        <v>13482.3</v>
      </c>
      <c r="L92" s="4">
        <f t="shared" ref="L92:N92" si="31">L93</f>
        <v>11801.8</v>
      </c>
      <c r="M92" s="4">
        <f t="shared" si="31"/>
        <v>11871.3</v>
      </c>
      <c r="N92" s="4">
        <f t="shared" si="31"/>
        <v>11995.4</v>
      </c>
    </row>
    <row r="93" spans="1:14" ht="26.25">
      <c r="A93" s="152"/>
      <c r="B93" s="176"/>
      <c r="C93" s="156"/>
      <c r="D93" s="6" t="s">
        <v>5</v>
      </c>
      <c r="E93" s="106" t="s">
        <v>37</v>
      </c>
      <c r="F93" s="104">
        <v>1520473050</v>
      </c>
      <c r="G93" s="104">
        <v>600</v>
      </c>
      <c r="H93" s="4">
        <f>I93+J93+K93+L93+M93+N93</f>
        <v>74559.8</v>
      </c>
      <c r="I93" s="4">
        <v>12445.2</v>
      </c>
      <c r="J93" s="4">
        <v>12963.8</v>
      </c>
      <c r="K93" s="4">
        <v>13482.3</v>
      </c>
      <c r="L93" s="4">
        <v>11801.8</v>
      </c>
      <c r="M93" s="4">
        <v>11871.3</v>
      </c>
      <c r="N93" s="4">
        <v>11995.4</v>
      </c>
    </row>
    <row r="94" spans="1:14" ht="30">
      <c r="A94" s="152"/>
      <c r="B94" s="176"/>
      <c r="C94" s="156"/>
      <c r="D94" s="104" t="s">
        <v>6</v>
      </c>
      <c r="E94" s="106"/>
      <c r="F94" s="104"/>
      <c r="G94" s="104"/>
      <c r="H94" s="4"/>
      <c r="I94" s="4"/>
      <c r="J94" s="4"/>
      <c r="K94" s="4"/>
      <c r="L94" s="4"/>
      <c r="M94" s="4"/>
      <c r="N94" s="4"/>
    </row>
    <row r="95" spans="1:14" ht="30">
      <c r="A95" s="152"/>
      <c r="B95" s="176"/>
      <c r="C95" s="156"/>
      <c r="D95" s="104" t="s">
        <v>8</v>
      </c>
      <c r="E95" s="106"/>
      <c r="F95" s="104"/>
      <c r="G95" s="104"/>
      <c r="H95" s="4"/>
      <c r="I95" s="4"/>
      <c r="J95" s="4"/>
      <c r="K95" s="4"/>
      <c r="L95" s="4"/>
      <c r="M95" s="4"/>
      <c r="N95" s="4"/>
    </row>
    <row r="96" spans="1:14" ht="30">
      <c r="A96" s="152"/>
      <c r="B96" s="176"/>
      <c r="C96" s="156"/>
      <c r="D96" s="104" t="s">
        <v>7</v>
      </c>
      <c r="E96" s="106"/>
      <c r="F96" s="104"/>
      <c r="G96" s="104"/>
      <c r="H96" s="4"/>
      <c r="I96" s="4"/>
      <c r="J96" s="4"/>
      <c r="K96" s="4"/>
      <c r="L96" s="4"/>
      <c r="M96" s="4"/>
      <c r="N96" s="4"/>
    </row>
    <row r="97" spans="1:14" ht="30">
      <c r="A97" s="152" t="s">
        <v>38</v>
      </c>
      <c r="B97" s="174" t="s">
        <v>40</v>
      </c>
      <c r="C97" s="156"/>
      <c r="D97" s="104" t="s">
        <v>18</v>
      </c>
      <c r="E97" s="106" t="s">
        <v>37</v>
      </c>
      <c r="F97" s="104">
        <v>1520573100</v>
      </c>
      <c r="G97" s="104"/>
      <c r="H97" s="4">
        <f>I97+J97+K97+L97+M97+N97</f>
        <v>3475.3999999999996</v>
      </c>
      <c r="I97" s="4">
        <f>I98</f>
        <v>561.6</v>
      </c>
      <c r="J97" s="4">
        <f>J98</f>
        <v>576</v>
      </c>
      <c r="K97" s="4">
        <f>K98</f>
        <v>576</v>
      </c>
      <c r="L97" s="4">
        <f t="shared" ref="L97:N97" si="32">L98</f>
        <v>576</v>
      </c>
      <c r="M97" s="4">
        <f t="shared" si="32"/>
        <v>589.79999999999995</v>
      </c>
      <c r="N97" s="4">
        <f t="shared" si="32"/>
        <v>596</v>
      </c>
    </row>
    <row r="98" spans="1:14" ht="26.25">
      <c r="A98" s="152"/>
      <c r="B98" s="174"/>
      <c r="C98" s="156"/>
      <c r="D98" s="6" t="s">
        <v>5</v>
      </c>
      <c r="E98" s="106" t="s">
        <v>37</v>
      </c>
      <c r="F98" s="104">
        <v>1520573100</v>
      </c>
      <c r="G98" s="104">
        <v>300</v>
      </c>
      <c r="H98" s="4">
        <f>I98+J98+K98+L98+M98+N98</f>
        <v>3475.3999999999996</v>
      </c>
      <c r="I98" s="4">
        <v>561.6</v>
      </c>
      <c r="J98" s="4">
        <v>576</v>
      </c>
      <c r="K98" s="4">
        <v>576</v>
      </c>
      <c r="L98" s="4">
        <v>576</v>
      </c>
      <c r="M98" s="4">
        <v>589.79999999999995</v>
      </c>
      <c r="N98" s="4">
        <v>596</v>
      </c>
    </row>
    <row r="99" spans="1:14" ht="30">
      <c r="A99" s="152"/>
      <c r="B99" s="174"/>
      <c r="C99" s="156"/>
      <c r="D99" s="104" t="s">
        <v>6</v>
      </c>
      <c r="E99" s="106"/>
      <c r="F99" s="104"/>
      <c r="G99" s="104"/>
      <c r="H99" s="4"/>
      <c r="I99" s="4"/>
      <c r="J99" s="4"/>
      <c r="K99" s="4"/>
      <c r="L99" s="4"/>
      <c r="M99" s="4"/>
      <c r="N99" s="4"/>
    </row>
    <row r="100" spans="1:14" ht="30">
      <c r="A100" s="152"/>
      <c r="B100" s="174"/>
      <c r="C100" s="156"/>
      <c r="D100" s="104" t="s">
        <v>8</v>
      </c>
      <c r="E100" s="106"/>
      <c r="F100" s="104"/>
      <c r="G100" s="104"/>
      <c r="H100" s="4"/>
      <c r="I100" s="4"/>
      <c r="J100" s="4"/>
      <c r="K100" s="4"/>
      <c r="L100" s="4"/>
      <c r="M100" s="4"/>
      <c r="N100" s="4"/>
    </row>
    <row r="101" spans="1:14" ht="30">
      <c r="A101" s="152"/>
      <c r="B101" s="174"/>
      <c r="C101" s="156"/>
      <c r="D101" s="104" t="s">
        <v>7</v>
      </c>
      <c r="E101" s="106"/>
      <c r="F101" s="104"/>
      <c r="G101" s="104"/>
      <c r="H101" s="4"/>
      <c r="I101" s="4"/>
      <c r="J101" s="4"/>
      <c r="K101" s="4"/>
      <c r="L101" s="4"/>
      <c r="M101" s="4"/>
      <c r="N101" s="4"/>
    </row>
    <row r="102" spans="1:14" ht="30">
      <c r="A102" s="152" t="s">
        <v>39</v>
      </c>
      <c r="B102" s="174" t="s">
        <v>42</v>
      </c>
      <c r="C102" s="156"/>
      <c r="D102" s="104" t="s">
        <v>18</v>
      </c>
      <c r="E102" s="106" t="s">
        <v>69</v>
      </c>
      <c r="F102" s="104">
        <v>1520673160</v>
      </c>
      <c r="G102" s="104"/>
      <c r="H102" s="4">
        <f>I102+J102+K102+L102+M102+N102</f>
        <v>46634.799999999996</v>
      </c>
      <c r="I102" s="4">
        <f t="shared" ref="I102:N102" si="33">I103</f>
        <v>7674.5</v>
      </c>
      <c r="J102" s="4">
        <f t="shared" si="33"/>
        <v>7674.5</v>
      </c>
      <c r="K102" s="4">
        <f t="shared" si="33"/>
        <v>7674.5</v>
      </c>
      <c r="L102" s="4">
        <f t="shared" si="33"/>
        <v>7812.6</v>
      </c>
      <c r="M102" s="4">
        <f t="shared" si="33"/>
        <v>7858.7</v>
      </c>
      <c r="N102" s="4">
        <f t="shared" si="33"/>
        <v>7940</v>
      </c>
    </row>
    <row r="103" spans="1:14" ht="55.5" customHeight="1">
      <c r="A103" s="152"/>
      <c r="B103" s="174"/>
      <c r="C103" s="156"/>
      <c r="D103" s="6" t="s">
        <v>5</v>
      </c>
      <c r="E103" s="106" t="s">
        <v>69</v>
      </c>
      <c r="F103" s="104">
        <v>1520673160</v>
      </c>
      <c r="G103" s="104">
        <v>600</v>
      </c>
      <c r="H103" s="4">
        <f>I103+J103+K103+L103+M103+N103</f>
        <v>46634.799999999996</v>
      </c>
      <c r="I103" s="4">
        <v>7674.5</v>
      </c>
      <c r="J103" s="4">
        <v>7674.5</v>
      </c>
      <c r="K103" s="4">
        <v>7674.5</v>
      </c>
      <c r="L103" s="4">
        <v>7812.6</v>
      </c>
      <c r="M103" s="4">
        <v>7858.7</v>
      </c>
      <c r="N103" s="4">
        <v>7940</v>
      </c>
    </row>
    <row r="104" spans="1:14" ht="30">
      <c r="A104" s="152"/>
      <c r="B104" s="174"/>
      <c r="C104" s="156"/>
      <c r="D104" s="104" t="s">
        <v>6</v>
      </c>
      <c r="E104" s="106"/>
      <c r="F104" s="104"/>
      <c r="G104" s="104"/>
      <c r="H104" s="4"/>
      <c r="I104" s="4"/>
      <c r="J104" s="4"/>
      <c r="K104" s="4"/>
      <c r="L104" s="4"/>
      <c r="M104" s="4"/>
      <c r="N104" s="4"/>
    </row>
    <row r="105" spans="1:14" ht="30">
      <c r="A105" s="152"/>
      <c r="B105" s="174"/>
      <c r="C105" s="156"/>
      <c r="D105" s="104" t="s">
        <v>8</v>
      </c>
      <c r="E105" s="106"/>
      <c r="F105" s="104"/>
      <c r="G105" s="104"/>
      <c r="H105" s="4"/>
      <c r="I105" s="4"/>
      <c r="J105" s="4"/>
      <c r="K105" s="4"/>
      <c r="L105" s="4"/>
      <c r="M105" s="4"/>
      <c r="N105" s="4"/>
    </row>
    <row r="106" spans="1:14" ht="30">
      <c r="A106" s="152"/>
      <c r="B106" s="174"/>
      <c r="C106" s="156"/>
      <c r="D106" s="104" t="s">
        <v>7</v>
      </c>
      <c r="E106" s="106"/>
      <c r="F106" s="104"/>
      <c r="G106" s="104"/>
      <c r="H106" s="4"/>
      <c r="I106" s="4"/>
      <c r="J106" s="4"/>
      <c r="K106" s="4"/>
      <c r="L106" s="4"/>
      <c r="M106" s="4"/>
      <c r="N106" s="4"/>
    </row>
    <row r="107" spans="1:14" ht="30">
      <c r="A107" s="152" t="s">
        <v>41</v>
      </c>
      <c r="B107" s="174" t="s">
        <v>44</v>
      </c>
      <c r="C107" s="156"/>
      <c r="D107" s="104" t="s">
        <v>18</v>
      </c>
      <c r="E107" s="106" t="s">
        <v>69</v>
      </c>
      <c r="F107" s="104">
        <v>1520773170</v>
      </c>
      <c r="G107" s="104"/>
      <c r="H107" s="4">
        <f>I107+J107+K107+L107+M107+N107</f>
        <v>18044.100000000002</v>
      </c>
      <c r="I107" s="4">
        <f t="shared" ref="I107:N107" si="34">I108</f>
        <v>2624.7</v>
      </c>
      <c r="J107" s="4">
        <f t="shared" si="34"/>
        <v>2949.7</v>
      </c>
      <c r="K107" s="4">
        <f t="shared" si="34"/>
        <v>3058.8</v>
      </c>
      <c r="L107" s="4">
        <f t="shared" si="34"/>
        <v>3113.8</v>
      </c>
      <c r="M107" s="4">
        <f t="shared" si="34"/>
        <v>3132.2</v>
      </c>
      <c r="N107" s="4">
        <f t="shared" si="34"/>
        <v>3164.9</v>
      </c>
    </row>
    <row r="108" spans="1:14" ht="26.25">
      <c r="A108" s="152"/>
      <c r="B108" s="174"/>
      <c r="C108" s="156"/>
      <c r="D108" s="6" t="s">
        <v>5</v>
      </c>
      <c r="E108" s="106" t="s">
        <v>69</v>
      </c>
      <c r="F108" s="104">
        <v>1520773170</v>
      </c>
      <c r="G108" s="104">
        <v>600</v>
      </c>
      <c r="H108" s="4">
        <f>I108+J108+K108+L108+M108+N108</f>
        <v>18044.100000000002</v>
      </c>
      <c r="I108" s="4">
        <v>2624.7</v>
      </c>
      <c r="J108" s="4">
        <v>2949.7</v>
      </c>
      <c r="K108" s="4">
        <v>3058.8</v>
      </c>
      <c r="L108" s="4">
        <v>3113.8</v>
      </c>
      <c r="M108" s="4">
        <v>3132.2</v>
      </c>
      <c r="N108" s="4">
        <v>3164.9</v>
      </c>
    </row>
    <row r="109" spans="1:14" ht="30">
      <c r="A109" s="152"/>
      <c r="B109" s="174"/>
      <c r="C109" s="156"/>
      <c r="D109" s="104" t="s">
        <v>6</v>
      </c>
      <c r="E109" s="106"/>
      <c r="F109" s="104"/>
      <c r="G109" s="104"/>
      <c r="H109" s="4"/>
      <c r="I109" s="4"/>
      <c r="J109" s="4"/>
      <c r="K109" s="4"/>
      <c r="L109" s="4"/>
      <c r="M109" s="4"/>
      <c r="N109" s="4"/>
    </row>
    <row r="110" spans="1:14" ht="30">
      <c r="A110" s="152"/>
      <c r="B110" s="174"/>
      <c r="C110" s="156"/>
      <c r="D110" s="104" t="s">
        <v>8</v>
      </c>
      <c r="E110" s="106"/>
      <c r="F110" s="104"/>
      <c r="G110" s="104"/>
      <c r="H110" s="4"/>
      <c r="I110" s="4"/>
      <c r="J110" s="4"/>
      <c r="K110" s="4"/>
      <c r="L110" s="4"/>
      <c r="M110" s="4"/>
      <c r="N110" s="4"/>
    </row>
    <row r="111" spans="1:14" ht="30">
      <c r="A111" s="152"/>
      <c r="B111" s="174"/>
      <c r="C111" s="156"/>
      <c r="D111" s="104" t="s">
        <v>7</v>
      </c>
      <c r="E111" s="106"/>
      <c r="F111" s="104"/>
      <c r="G111" s="104"/>
      <c r="H111" s="4"/>
      <c r="I111" s="4"/>
      <c r="J111" s="4"/>
      <c r="K111" s="4"/>
      <c r="L111" s="4"/>
      <c r="M111" s="4"/>
      <c r="N111" s="4"/>
    </row>
    <row r="112" spans="1:14" ht="30">
      <c r="A112" s="152" t="s">
        <v>43</v>
      </c>
      <c r="B112" s="188" t="s">
        <v>157</v>
      </c>
      <c r="C112" s="156"/>
      <c r="D112" s="104" t="s">
        <v>18</v>
      </c>
      <c r="E112" s="106" t="s">
        <v>37</v>
      </c>
      <c r="F112" s="104">
        <v>1520873310</v>
      </c>
      <c r="G112" s="104"/>
      <c r="H112" s="4">
        <f>I112+J112+K112+L112+M112+N112</f>
        <v>243350.1</v>
      </c>
      <c r="I112" s="4">
        <f>I113</f>
        <v>37679</v>
      </c>
      <c r="J112" s="4">
        <f>J113</f>
        <v>39588.9</v>
      </c>
      <c r="K112" s="4">
        <f>K113</f>
        <v>40739.4</v>
      </c>
      <c r="L112" s="4">
        <f t="shared" ref="L112:N112" si="35">L113</f>
        <v>41472.699999999997</v>
      </c>
      <c r="M112" s="4">
        <f t="shared" si="35"/>
        <v>41717.1</v>
      </c>
      <c r="N112" s="4">
        <f t="shared" si="35"/>
        <v>42153</v>
      </c>
    </row>
    <row r="113" spans="1:16" ht="42" customHeight="1">
      <c r="A113" s="152"/>
      <c r="B113" s="188"/>
      <c r="C113" s="156"/>
      <c r="D113" s="6" t="s">
        <v>5</v>
      </c>
      <c r="E113" s="106" t="s">
        <v>37</v>
      </c>
      <c r="F113" s="104">
        <v>1520873310</v>
      </c>
      <c r="G113" s="104">
        <v>600</v>
      </c>
      <c r="H113" s="4">
        <f>I113+J113+K113+L113+M113+N113</f>
        <v>243350.1</v>
      </c>
      <c r="I113" s="4">
        <v>37679</v>
      </c>
      <c r="J113" s="4">
        <v>39588.9</v>
      </c>
      <c r="K113" s="4">
        <v>40739.4</v>
      </c>
      <c r="L113" s="4">
        <v>41472.699999999997</v>
      </c>
      <c r="M113" s="4">
        <v>41717.1</v>
      </c>
      <c r="N113" s="4">
        <v>42153</v>
      </c>
    </row>
    <row r="114" spans="1:16" ht="33.75" customHeight="1">
      <c r="A114" s="152"/>
      <c r="B114" s="189"/>
      <c r="C114" s="156"/>
      <c r="D114" s="6" t="s">
        <v>6</v>
      </c>
      <c r="E114" s="106"/>
      <c r="F114" s="104"/>
      <c r="G114" s="104"/>
      <c r="H114" s="4"/>
      <c r="I114" s="4"/>
      <c r="J114" s="4"/>
      <c r="K114" s="4"/>
      <c r="L114" s="4"/>
      <c r="M114" s="4"/>
      <c r="N114" s="4"/>
    </row>
    <row r="115" spans="1:16" ht="32.25" customHeight="1">
      <c r="A115" s="152"/>
      <c r="B115" s="189"/>
      <c r="C115" s="156"/>
      <c r="D115" s="6" t="s">
        <v>8</v>
      </c>
      <c r="E115" s="106"/>
      <c r="F115" s="104"/>
      <c r="G115" s="104"/>
      <c r="H115" s="4"/>
      <c r="I115" s="4"/>
      <c r="J115" s="4"/>
      <c r="K115" s="4"/>
      <c r="L115" s="4"/>
      <c r="M115" s="4"/>
      <c r="N115" s="4"/>
    </row>
    <row r="116" spans="1:16" ht="28.5" customHeight="1">
      <c r="A116" s="152"/>
      <c r="B116" s="189"/>
      <c r="C116" s="156"/>
      <c r="D116" s="6" t="s">
        <v>7</v>
      </c>
      <c r="E116" s="106"/>
      <c r="F116" s="104"/>
      <c r="G116" s="104"/>
      <c r="H116" s="4"/>
      <c r="I116" s="4"/>
      <c r="J116" s="4"/>
      <c r="K116" s="4"/>
      <c r="L116" s="4"/>
      <c r="M116" s="4"/>
      <c r="N116" s="4"/>
    </row>
    <row r="117" spans="1:16" ht="32.25" customHeight="1">
      <c r="A117" s="152" t="s">
        <v>45</v>
      </c>
      <c r="B117" s="153" t="s">
        <v>180</v>
      </c>
      <c r="C117" s="156"/>
      <c r="D117" s="104" t="s">
        <v>18</v>
      </c>
      <c r="E117" s="106" t="s">
        <v>37</v>
      </c>
      <c r="F117" s="88" t="s">
        <v>164</v>
      </c>
      <c r="G117" s="104"/>
      <c r="H117" s="4">
        <f>I117+J117+K117+L117+M117+N117</f>
        <v>49288.2</v>
      </c>
      <c r="I117" s="4">
        <f>I118+I120</f>
        <v>49288.2</v>
      </c>
      <c r="J117" s="4">
        <f t="shared" ref="J117:N117" si="36">J118</f>
        <v>0</v>
      </c>
      <c r="K117" s="4">
        <f t="shared" si="36"/>
        <v>0</v>
      </c>
      <c r="L117" s="4">
        <f t="shared" si="36"/>
        <v>0</v>
      </c>
      <c r="M117" s="4">
        <f t="shared" si="36"/>
        <v>0</v>
      </c>
      <c r="N117" s="4">
        <f t="shared" si="36"/>
        <v>0</v>
      </c>
    </row>
    <row r="118" spans="1:16" ht="42" customHeight="1">
      <c r="A118" s="152"/>
      <c r="B118" s="154"/>
      <c r="C118" s="156"/>
      <c r="D118" s="6" t="s">
        <v>5</v>
      </c>
      <c r="E118" s="106" t="s">
        <v>37</v>
      </c>
      <c r="F118" s="88" t="s">
        <v>164</v>
      </c>
      <c r="G118" s="104">
        <v>600</v>
      </c>
      <c r="H118" s="4">
        <f>I118+J118+K118+L118+M118+N118</f>
        <v>41250</v>
      </c>
      <c r="I118" s="4">
        <v>41250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</row>
    <row r="119" spans="1:16" ht="32.25" customHeight="1">
      <c r="A119" s="152"/>
      <c r="B119" s="154"/>
      <c r="C119" s="156"/>
      <c r="D119" s="104" t="s">
        <v>6</v>
      </c>
      <c r="E119" s="106"/>
      <c r="F119" s="104"/>
      <c r="G119" s="104"/>
      <c r="H119" s="4"/>
      <c r="I119" s="4"/>
      <c r="J119" s="4"/>
      <c r="K119" s="4"/>
      <c r="L119" s="4"/>
      <c r="M119" s="4"/>
      <c r="N119" s="4"/>
    </row>
    <row r="120" spans="1:16" ht="32.25" customHeight="1">
      <c r="A120" s="152"/>
      <c r="B120" s="154"/>
      <c r="C120" s="156"/>
      <c r="D120" s="104" t="s">
        <v>8</v>
      </c>
      <c r="E120" s="106" t="s">
        <v>37</v>
      </c>
      <c r="F120" s="88" t="s">
        <v>164</v>
      </c>
      <c r="G120" s="104">
        <v>600</v>
      </c>
      <c r="H120" s="4">
        <f>I120+J120+K120+L120+M120+N120</f>
        <v>8038.2</v>
      </c>
      <c r="I120" s="4">
        <v>8038.2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</row>
    <row r="121" spans="1:16" ht="32.25" customHeight="1">
      <c r="A121" s="152"/>
      <c r="B121" s="155"/>
      <c r="C121" s="156"/>
      <c r="D121" s="104" t="s">
        <v>7</v>
      </c>
      <c r="E121" s="106"/>
      <c r="F121" s="104"/>
      <c r="G121" s="104"/>
      <c r="H121" s="4"/>
      <c r="I121" s="4"/>
      <c r="J121" s="4"/>
      <c r="K121" s="4"/>
      <c r="L121" s="4"/>
      <c r="M121" s="4"/>
      <c r="N121" s="4"/>
    </row>
    <row r="122" spans="1:16" ht="30" customHeight="1">
      <c r="A122" s="152" t="s">
        <v>112</v>
      </c>
      <c r="B122" s="153" t="s">
        <v>148</v>
      </c>
      <c r="C122" s="156"/>
      <c r="D122" s="104" t="s">
        <v>18</v>
      </c>
      <c r="E122" s="106" t="s">
        <v>37</v>
      </c>
      <c r="F122" s="104" t="s">
        <v>149</v>
      </c>
      <c r="G122" s="104"/>
      <c r="H122" s="4">
        <f>I122+J122+K122+L122+M122+N122</f>
        <v>58320</v>
      </c>
      <c r="I122" s="4">
        <f>I123+I125</f>
        <v>9720</v>
      </c>
      <c r="J122" s="4">
        <f t="shared" ref="J122:N122" si="37">J123+J125</f>
        <v>9720</v>
      </c>
      <c r="K122" s="4">
        <f t="shared" si="37"/>
        <v>9720</v>
      </c>
      <c r="L122" s="4">
        <f t="shared" si="37"/>
        <v>9720</v>
      </c>
      <c r="M122" s="4">
        <f t="shared" si="37"/>
        <v>9720</v>
      </c>
      <c r="N122" s="4">
        <f t="shared" si="37"/>
        <v>9720</v>
      </c>
    </row>
    <row r="123" spans="1:16" ht="43.5" customHeight="1">
      <c r="A123" s="152"/>
      <c r="B123" s="160"/>
      <c r="C123" s="156"/>
      <c r="D123" s="6" t="s">
        <v>5</v>
      </c>
      <c r="E123" s="106" t="s">
        <v>37</v>
      </c>
      <c r="F123" s="104" t="s">
        <v>149</v>
      </c>
      <c r="G123" s="104">
        <v>600</v>
      </c>
      <c r="H123" s="4">
        <f>I123+J123+K123+L123+M123+N123</f>
        <v>52488</v>
      </c>
      <c r="I123" s="4">
        <v>8748</v>
      </c>
      <c r="J123" s="4">
        <v>8748</v>
      </c>
      <c r="K123" s="4">
        <v>8748</v>
      </c>
      <c r="L123" s="4">
        <v>8748</v>
      </c>
      <c r="M123" s="4">
        <v>8748</v>
      </c>
      <c r="N123" s="15">
        <v>8748</v>
      </c>
    </row>
    <row r="124" spans="1:16" ht="29.25" customHeight="1">
      <c r="A124" s="152"/>
      <c r="B124" s="160"/>
      <c r="C124" s="156"/>
      <c r="D124" s="104" t="s">
        <v>6</v>
      </c>
      <c r="E124" s="106"/>
      <c r="F124" s="104"/>
      <c r="G124" s="104"/>
      <c r="H124" s="4"/>
      <c r="I124" s="4"/>
      <c r="J124" s="4"/>
      <c r="K124" s="4"/>
      <c r="L124" s="4"/>
      <c r="M124" s="4"/>
      <c r="N124" s="15"/>
    </row>
    <row r="125" spans="1:16" ht="31.5" customHeight="1">
      <c r="A125" s="152"/>
      <c r="B125" s="160"/>
      <c r="C125" s="156"/>
      <c r="D125" s="104" t="s">
        <v>8</v>
      </c>
      <c r="E125" s="106" t="s">
        <v>37</v>
      </c>
      <c r="F125" s="104" t="s">
        <v>149</v>
      </c>
      <c r="G125" s="104">
        <v>600</v>
      </c>
      <c r="H125" s="4">
        <f>I125+J125+K125+L125+M125+N125</f>
        <v>5832</v>
      </c>
      <c r="I125" s="4">
        <v>972</v>
      </c>
      <c r="J125" s="4">
        <v>972</v>
      </c>
      <c r="K125" s="4">
        <v>972</v>
      </c>
      <c r="L125" s="4">
        <v>972</v>
      </c>
      <c r="M125" s="4">
        <v>972</v>
      </c>
      <c r="N125" s="15">
        <v>972</v>
      </c>
    </row>
    <row r="126" spans="1:16" ht="28.5" customHeight="1">
      <c r="A126" s="152"/>
      <c r="B126" s="167"/>
      <c r="C126" s="156"/>
      <c r="D126" s="6" t="s">
        <v>7</v>
      </c>
      <c r="E126" s="106"/>
      <c r="F126" s="104"/>
      <c r="G126" s="104"/>
      <c r="H126" s="4"/>
      <c r="I126" s="4"/>
      <c r="J126" s="4"/>
      <c r="K126" s="4"/>
      <c r="L126" s="4"/>
      <c r="M126" s="4"/>
      <c r="N126" s="15"/>
    </row>
    <row r="127" spans="1:16" ht="32.25" customHeight="1">
      <c r="A127" s="152" t="s">
        <v>110</v>
      </c>
      <c r="B127" s="153" t="s">
        <v>183</v>
      </c>
      <c r="C127" s="156"/>
      <c r="D127" s="104" t="s">
        <v>18</v>
      </c>
      <c r="E127" s="106" t="s">
        <v>37</v>
      </c>
      <c r="F127" s="104" t="s">
        <v>165</v>
      </c>
      <c r="G127" s="104"/>
      <c r="H127" s="4">
        <f>I127+J127+K127+L127+M127+N127</f>
        <v>1965.1999999999996</v>
      </c>
      <c r="I127" s="4">
        <f>I128+I129+I130</f>
        <v>364.7</v>
      </c>
      <c r="J127" s="4">
        <f t="shared" ref="J127:N127" si="38">J128+J129+J130</f>
        <v>320.09999999999997</v>
      </c>
      <c r="K127" s="4">
        <f t="shared" si="38"/>
        <v>320.09999999999997</v>
      </c>
      <c r="L127" s="4">
        <f t="shared" si="38"/>
        <v>320.09999999999997</v>
      </c>
      <c r="M127" s="4">
        <f t="shared" si="38"/>
        <v>320.09999999999997</v>
      </c>
      <c r="N127" s="4">
        <f t="shared" si="38"/>
        <v>320.09999999999997</v>
      </c>
    </row>
    <row r="128" spans="1:16" ht="39" customHeight="1">
      <c r="A128" s="152"/>
      <c r="B128" s="154"/>
      <c r="C128" s="156"/>
      <c r="D128" s="6" t="s">
        <v>5</v>
      </c>
      <c r="E128" s="106" t="s">
        <v>37</v>
      </c>
      <c r="F128" s="104" t="s">
        <v>165</v>
      </c>
      <c r="G128" s="104">
        <v>600</v>
      </c>
      <c r="H128" s="4">
        <f>I128+J128+K128+L128+M128+N128</f>
        <v>196.10000000000002</v>
      </c>
      <c r="I128" s="4">
        <v>37.1</v>
      </c>
      <c r="J128" s="4">
        <v>31.8</v>
      </c>
      <c r="K128" s="4">
        <v>31.8</v>
      </c>
      <c r="L128" s="4">
        <v>31.8</v>
      </c>
      <c r="M128" s="4">
        <v>31.8</v>
      </c>
      <c r="N128" s="4">
        <v>31.8</v>
      </c>
      <c r="O128" s="90">
        <v>37.143000000000001</v>
      </c>
      <c r="P128" s="91"/>
    </row>
    <row r="129" spans="1:16" ht="32.25" customHeight="1">
      <c r="A129" s="152"/>
      <c r="B129" s="154"/>
      <c r="C129" s="156"/>
      <c r="D129" s="104" t="s">
        <v>6</v>
      </c>
      <c r="E129" s="106" t="s">
        <v>37</v>
      </c>
      <c r="F129" s="104" t="s">
        <v>165</v>
      </c>
      <c r="G129" s="104">
        <v>600</v>
      </c>
      <c r="H129" s="4">
        <f>I129+J129+K129+L129+M129+N129</f>
        <v>1437.8999999999999</v>
      </c>
      <c r="I129" s="4">
        <v>272.39999999999998</v>
      </c>
      <c r="J129" s="4">
        <v>233.1</v>
      </c>
      <c r="K129" s="4">
        <v>233.1</v>
      </c>
      <c r="L129" s="4">
        <v>233.1</v>
      </c>
      <c r="M129" s="4">
        <v>233.1</v>
      </c>
      <c r="N129" s="4">
        <v>233.1</v>
      </c>
      <c r="O129" s="90">
        <v>272.38600000000002</v>
      </c>
      <c r="P129" s="91"/>
    </row>
    <row r="130" spans="1:16" ht="28.5" customHeight="1">
      <c r="A130" s="152"/>
      <c r="B130" s="154"/>
      <c r="C130" s="156"/>
      <c r="D130" s="6" t="s">
        <v>8</v>
      </c>
      <c r="E130" s="106" t="s">
        <v>37</v>
      </c>
      <c r="F130" s="104" t="s">
        <v>165</v>
      </c>
      <c r="G130" s="104">
        <v>600</v>
      </c>
      <c r="H130" s="4">
        <f>I130+J130+K130+L130+M130+N130</f>
        <v>331.2</v>
      </c>
      <c r="I130" s="4">
        <v>55.2</v>
      </c>
      <c r="J130" s="4">
        <v>55.2</v>
      </c>
      <c r="K130" s="4">
        <v>55.2</v>
      </c>
      <c r="L130" s="4">
        <v>55.2</v>
      </c>
      <c r="M130" s="4">
        <v>55.2</v>
      </c>
      <c r="N130" s="4">
        <v>55.2</v>
      </c>
    </row>
    <row r="131" spans="1:16" ht="27.75" customHeight="1">
      <c r="A131" s="152"/>
      <c r="B131" s="155"/>
      <c r="C131" s="156"/>
      <c r="D131" s="6" t="s">
        <v>7</v>
      </c>
      <c r="E131" s="106"/>
      <c r="F131" s="104"/>
      <c r="G131" s="104"/>
      <c r="H131" s="4"/>
      <c r="I131" s="4"/>
      <c r="J131" s="4"/>
      <c r="K131" s="4"/>
      <c r="L131" s="4"/>
      <c r="M131" s="4"/>
      <c r="N131" s="15"/>
    </row>
    <row r="132" spans="1:16" ht="27" customHeight="1">
      <c r="A132" s="152" t="s">
        <v>114</v>
      </c>
      <c r="B132" s="156" t="s">
        <v>51</v>
      </c>
      <c r="C132" s="156"/>
      <c r="D132" s="104" t="s">
        <v>18</v>
      </c>
      <c r="E132" s="106" t="s">
        <v>68</v>
      </c>
      <c r="F132" s="104">
        <v>1521343690</v>
      </c>
      <c r="G132" s="104"/>
      <c r="H132" s="4">
        <f>I132+J132+K132+L132+M132+N132</f>
        <v>3000</v>
      </c>
      <c r="I132" s="4">
        <f>I136+I135</f>
        <v>500</v>
      </c>
      <c r="J132" s="4">
        <f t="shared" ref="J132:N132" si="39">J136</f>
        <v>500</v>
      </c>
      <c r="K132" s="4">
        <f t="shared" si="39"/>
        <v>500</v>
      </c>
      <c r="L132" s="4">
        <f t="shared" si="39"/>
        <v>500</v>
      </c>
      <c r="M132" s="4">
        <f t="shared" si="39"/>
        <v>500</v>
      </c>
      <c r="N132" s="4">
        <f t="shared" si="39"/>
        <v>500</v>
      </c>
    </row>
    <row r="133" spans="1:16" ht="39" customHeight="1">
      <c r="A133" s="152"/>
      <c r="B133" s="156"/>
      <c r="C133" s="156"/>
      <c r="D133" s="6" t="s">
        <v>5</v>
      </c>
      <c r="E133" s="106"/>
      <c r="F133" s="104"/>
      <c r="G133" s="104"/>
      <c r="H133" s="4"/>
      <c r="I133" s="4"/>
      <c r="J133" s="4"/>
      <c r="K133" s="4"/>
      <c r="L133" s="4"/>
      <c r="M133" s="4"/>
      <c r="N133" s="4"/>
    </row>
    <row r="134" spans="1:16" ht="32.25" customHeight="1">
      <c r="A134" s="152"/>
      <c r="B134" s="156"/>
      <c r="C134" s="156"/>
      <c r="D134" s="104" t="s">
        <v>6</v>
      </c>
      <c r="E134" s="106"/>
      <c r="F134" s="104"/>
      <c r="G134" s="104"/>
      <c r="H134" s="4"/>
      <c r="I134" s="4"/>
      <c r="J134" s="4"/>
      <c r="K134" s="4"/>
      <c r="L134" s="4"/>
      <c r="M134" s="4"/>
      <c r="N134" s="4"/>
    </row>
    <row r="135" spans="1:16" ht="27.75" customHeight="1">
      <c r="A135" s="152"/>
      <c r="B135" s="156"/>
      <c r="C135" s="156"/>
      <c r="D135" s="164" t="s">
        <v>8</v>
      </c>
      <c r="E135" s="106" t="s">
        <v>68</v>
      </c>
      <c r="F135" s="104">
        <v>1521343690</v>
      </c>
      <c r="G135" s="104">
        <v>600</v>
      </c>
      <c r="H135" s="4">
        <f>I135+J135+K135+L135+M135+N135</f>
        <v>150.5</v>
      </c>
      <c r="I135" s="4">
        <v>150.5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</row>
    <row r="136" spans="1:16" ht="25.5" customHeight="1">
      <c r="A136" s="152"/>
      <c r="B136" s="156"/>
      <c r="C136" s="156"/>
      <c r="D136" s="206"/>
      <c r="E136" s="106" t="s">
        <v>68</v>
      </c>
      <c r="F136" s="104">
        <v>1521343690</v>
      </c>
      <c r="G136" s="104">
        <v>200</v>
      </c>
      <c r="H136" s="4">
        <f>I136+J136+K136+L136+M136+N136</f>
        <v>2849.5</v>
      </c>
      <c r="I136" s="4">
        <v>349.5</v>
      </c>
      <c r="J136" s="4">
        <v>500</v>
      </c>
      <c r="K136" s="4">
        <v>500</v>
      </c>
      <c r="L136" s="4">
        <v>500</v>
      </c>
      <c r="M136" s="4">
        <v>500</v>
      </c>
      <c r="N136" s="4">
        <v>500</v>
      </c>
    </row>
    <row r="137" spans="1:16" ht="27.75" customHeight="1">
      <c r="A137" s="152"/>
      <c r="B137" s="156"/>
      <c r="C137" s="156"/>
      <c r="D137" s="104" t="s">
        <v>7</v>
      </c>
      <c r="E137" s="106"/>
      <c r="F137" s="104"/>
      <c r="G137" s="104"/>
      <c r="H137" s="4"/>
      <c r="I137" s="4"/>
      <c r="J137" s="4"/>
      <c r="K137" s="4"/>
      <c r="L137" s="4"/>
      <c r="M137" s="4"/>
      <c r="N137" s="4"/>
    </row>
    <row r="138" spans="1:16" ht="27.75" customHeight="1">
      <c r="A138" s="152" t="s">
        <v>116</v>
      </c>
      <c r="B138" s="153" t="s">
        <v>184</v>
      </c>
      <c r="C138" s="156"/>
      <c r="D138" s="104" t="s">
        <v>18</v>
      </c>
      <c r="E138" s="106" t="s">
        <v>37</v>
      </c>
      <c r="F138" s="104" t="s">
        <v>167</v>
      </c>
      <c r="G138" s="104"/>
      <c r="H138" s="4">
        <f>H139+H140+H141</f>
        <v>4846.3</v>
      </c>
      <c r="I138" s="4">
        <f>I139+I140+I141</f>
        <v>4846.3</v>
      </c>
      <c r="J138" s="4">
        <f t="shared" ref="J138:N138" si="40">J139+J140+J141</f>
        <v>0</v>
      </c>
      <c r="K138" s="4">
        <f t="shared" si="40"/>
        <v>0</v>
      </c>
      <c r="L138" s="4">
        <f t="shared" si="40"/>
        <v>0</v>
      </c>
      <c r="M138" s="4">
        <f t="shared" si="40"/>
        <v>0</v>
      </c>
      <c r="N138" s="4">
        <f t="shared" si="40"/>
        <v>0</v>
      </c>
    </row>
    <row r="139" spans="1:16" ht="40.5" customHeight="1">
      <c r="A139" s="152"/>
      <c r="B139" s="154"/>
      <c r="C139" s="156"/>
      <c r="D139" s="6" t="s">
        <v>5</v>
      </c>
      <c r="E139" s="106" t="s">
        <v>37</v>
      </c>
      <c r="F139" s="104" t="s">
        <v>167</v>
      </c>
      <c r="G139" s="104">
        <v>600</v>
      </c>
      <c r="H139" s="4">
        <f>I139+J139+K139+L139+M139+N139</f>
        <v>96</v>
      </c>
      <c r="I139" s="4">
        <v>96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90">
        <v>95.965000000000003</v>
      </c>
      <c r="P139" s="91"/>
    </row>
    <row r="140" spans="1:16" ht="27.75" customHeight="1">
      <c r="A140" s="152"/>
      <c r="B140" s="154"/>
      <c r="C140" s="156"/>
      <c r="D140" s="104" t="s">
        <v>6</v>
      </c>
      <c r="E140" s="106" t="s">
        <v>37</v>
      </c>
      <c r="F140" s="104" t="s">
        <v>167</v>
      </c>
      <c r="G140" s="104">
        <v>600</v>
      </c>
      <c r="H140" s="4">
        <f t="shared" ref="H140:H141" si="41">I140+J140+K140+L140+M140+N140</f>
        <v>4702.3</v>
      </c>
      <c r="I140" s="4">
        <v>4702.3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90">
        <v>4702.299</v>
      </c>
      <c r="P140" s="91"/>
    </row>
    <row r="141" spans="1:16" ht="27.75" customHeight="1">
      <c r="A141" s="152"/>
      <c r="B141" s="154"/>
      <c r="C141" s="156"/>
      <c r="D141" s="99" t="s">
        <v>8</v>
      </c>
      <c r="E141" s="106" t="s">
        <v>37</v>
      </c>
      <c r="F141" s="104" t="s">
        <v>167</v>
      </c>
      <c r="G141" s="104">
        <v>600</v>
      </c>
      <c r="H141" s="4">
        <f t="shared" si="41"/>
        <v>48</v>
      </c>
      <c r="I141" s="4">
        <v>48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90">
        <v>47.982999999999997</v>
      </c>
      <c r="P141" s="91"/>
    </row>
    <row r="142" spans="1:16" ht="30.75" customHeight="1">
      <c r="A142" s="152"/>
      <c r="B142" s="155"/>
      <c r="C142" s="156"/>
      <c r="D142" s="104" t="s">
        <v>7</v>
      </c>
      <c r="E142" s="106"/>
      <c r="F142" s="104"/>
      <c r="G142" s="104"/>
      <c r="H142" s="4"/>
      <c r="I142" s="4"/>
      <c r="J142" s="4"/>
      <c r="K142" s="4"/>
      <c r="L142" s="4"/>
      <c r="M142" s="4"/>
      <c r="N142" s="4"/>
    </row>
    <row r="143" spans="1:16" ht="30.75" customHeight="1">
      <c r="A143" s="152" t="s">
        <v>132</v>
      </c>
      <c r="B143" s="164" t="s">
        <v>185</v>
      </c>
      <c r="C143" s="156"/>
      <c r="D143" s="104" t="s">
        <v>18</v>
      </c>
      <c r="E143" s="106" t="s">
        <v>37</v>
      </c>
      <c r="F143" s="104" t="s">
        <v>174</v>
      </c>
      <c r="G143" s="104"/>
      <c r="H143" s="4">
        <f>H144+H145+H146</f>
        <v>2102.1000000000004</v>
      </c>
      <c r="I143" s="4">
        <f>I144+I145+I146</f>
        <v>2102.1000000000004</v>
      </c>
      <c r="J143" s="4">
        <f t="shared" ref="J143:N143" si="42">J144+J145+J146</f>
        <v>0</v>
      </c>
      <c r="K143" s="4">
        <f t="shared" si="42"/>
        <v>0</v>
      </c>
      <c r="L143" s="4">
        <f t="shared" si="42"/>
        <v>0</v>
      </c>
      <c r="M143" s="4">
        <f t="shared" si="42"/>
        <v>0</v>
      </c>
      <c r="N143" s="4">
        <f t="shared" si="42"/>
        <v>0</v>
      </c>
    </row>
    <row r="144" spans="1:16" ht="39" customHeight="1">
      <c r="A144" s="152"/>
      <c r="B144" s="168"/>
      <c r="C144" s="156"/>
      <c r="D144" s="6" t="s">
        <v>5</v>
      </c>
      <c r="E144" s="106" t="s">
        <v>37</v>
      </c>
      <c r="F144" s="104" t="s">
        <v>174</v>
      </c>
      <c r="G144" s="104">
        <v>600</v>
      </c>
      <c r="H144" s="4">
        <f>I144+J144+K144+L144+M144+N144</f>
        <v>41.6</v>
      </c>
      <c r="I144" s="4">
        <v>41.6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90">
        <v>41.627000000000002</v>
      </c>
      <c r="P144" s="91"/>
    </row>
    <row r="145" spans="1:16" ht="30.75" customHeight="1">
      <c r="A145" s="152"/>
      <c r="B145" s="168"/>
      <c r="C145" s="156"/>
      <c r="D145" s="104" t="s">
        <v>6</v>
      </c>
      <c r="E145" s="106" t="s">
        <v>37</v>
      </c>
      <c r="F145" s="104" t="s">
        <v>174</v>
      </c>
      <c r="G145" s="104">
        <v>600</v>
      </c>
      <c r="H145" s="4">
        <f t="shared" ref="H145:H146" si="43">I145+J145+K145+L145+M145+N145</f>
        <v>2039.7</v>
      </c>
      <c r="I145" s="4">
        <v>2039.7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90">
        <v>2039.712</v>
      </c>
      <c r="P145" s="91"/>
    </row>
    <row r="146" spans="1:16" ht="30.75" customHeight="1">
      <c r="A146" s="152"/>
      <c r="B146" s="168"/>
      <c r="C146" s="156"/>
      <c r="D146" s="99" t="s">
        <v>8</v>
      </c>
      <c r="E146" s="106" t="s">
        <v>37</v>
      </c>
      <c r="F146" s="104" t="s">
        <v>174</v>
      </c>
      <c r="G146" s="104">
        <v>600</v>
      </c>
      <c r="H146" s="4">
        <f t="shared" si="43"/>
        <v>20.8</v>
      </c>
      <c r="I146" s="4">
        <v>20.8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</row>
    <row r="147" spans="1:16" ht="35.25" customHeight="1">
      <c r="A147" s="152"/>
      <c r="B147" s="165"/>
      <c r="C147" s="156"/>
      <c r="D147" s="104" t="s">
        <v>7</v>
      </c>
      <c r="E147" s="106"/>
      <c r="F147" s="104"/>
      <c r="G147" s="104"/>
      <c r="H147" s="4"/>
      <c r="I147" s="4"/>
      <c r="J147" s="4"/>
      <c r="K147" s="4"/>
      <c r="L147" s="4"/>
      <c r="M147" s="4"/>
      <c r="N147" s="4"/>
    </row>
    <row r="148" spans="1:16" ht="27.75" customHeight="1">
      <c r="A148" s="152" t="s">
        <v>125</v>
      </c>
      <c r="B148" s="169" t="s">
        <v>173</v>
      </c>
      <c r="C148" s="156"/>
      <c r="D148" s="104" t="s">
        <v>18</v>
      </c>
      <c r="E148" s="106" t="s">
        <v>37</v>
      </c>
      <c r="F148" s="104" t="s">
        <v>168</v>
      </c>
      <c r="G148" s="104"/>
      <c r="H148" s="4">
        <f>H149+H150+H151</f>
        <v>3142.3</v>
      </c>
      <c r="I148" s="4">
        <f>I149+I150+I151</f>
        <v>3142.3</v>
      </c>
      <c r="J148" s="4">
        <f t="shared" ref="J148:N148" si="44">J149+J150+J151</f>
        <v>0</v>
      </c>
      <c r="K148" s="4">
        <f t="shared" si="44"/>
        <v>0</v>
      </c>
      <c r="L148" s="4">
        <f t="shared" si="44"/>
        <v>0</v>
      </c>
      <c r="M148" s="4">
        <f t="shared" si="44"/>
        <v>0</v>
      </c>
      <c r="N148" s="4">
        <f t="shared" si="44"/>
        <v>0</v>
      </c>
    </row>
    <row r="149" spans="1:16" ht="42.75" customHeight="1">
      <c r="A149" s="152"/>
      <c r="B149" s="170"/>
      <c r="C149" s="156"/>
      <c r="D149" s="6" t="s">
        <v>5</v>
      </c>
      <c r="E149" s="106" t="s">
        <v>37</v>
      </c>
      <c r="F149" s="104" t="s">
        <v>168</v>
      </c>
      <c r="G149" s="104">
        <v>600</v>
      </c>
      <c r="H149" s="4">
        <f>I149+J149+K149+L149+M149+N149</f>
        <v>3032.3</v>
      </c>
      <c r="I149" s="4">
        <v>3032.3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</row>
    <row r="150" spans="1:16" ht="27.75" customHeight="1">
      <c r="A150" s="152"/>
      <c r="B150" s="170"/>
      <c r="C150" s="156"/>
      <c r="D150" s="104" t="s">
        <v>6</v>
      </c>
      <c r="E150" s="106"/>
      <c r="F150" s="104"/>
      <c r="G150" s="104"/>
      <c r="H150" s="4"/>
      <c r="I150" s="4"/>
      <c r="J150" s="4"/>
      <c r="K150" s="4"/>
      <c r="L150" s="4"/>
      <c r="M150" s="4"/>
      <c r="N150" s="4"/>
    </row>
    <row r="151" spans="1:16" ht="27.75" customHeight="1">
      <c r="A151" s="152"/>
      <c r="B151" s="170"/>
      <c r="C151" s="156"/>
      <c r="D151" s="99" t="s">
        <v>8</v>
      </c>
      <c r="E151" s="106" t="s">
        <v>37</v>
      </c>
      <c r="F151" s="104" t="s">
        <v>168</v>
      </c>
      <c r="G151" s="104">
        <v>600</v>
      </c>
      <c r="H151" s="4">
        <f t="shared" ref="H151" si="45">I151+J151+K151+L151+M151+N151</f>
        <v>110</v>
      </c>
      <c r="I151" s="4">
        <v>110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</row>
    <row r="152" spans="1:16" ht="27.75" customHeight="1">
      <c r="A152" s="152"/>
      <c r="B152" s="171"/>
      <c r="C152" s="156"/>
      <c r="D152" s="104" t="s">
        <v>7</v>
      </c>
      <c r="E152" s="106"/>
      <c r="F152" s="104"/>
      <c r="G152" s="104"/>
      <c r="H152" s="4"/>
      <c r="I152" s="4"/>
      <c r="J152" s="4"/>
      <c r="K152" s="4"/>
      <c r="L152" s="4"/>
      <c r="M152" s="4"/>
      <c r="N152" s="4"/>
    </row>
    <row r="153" spans="1:16" ht="27.75" customHeight="1">
      <c r="A153" s="152" t="s">
        <v>127</v>
      </c>
      <c r="B153" s="153" t="s">
        <v>175</v>
      </c>
      <c r="C153" s="156"/>
      <c r="D153" s="104" t="s">
        <v>18</v>
      </c>
      <c r="E153" s="106" t="s">
        <v>37</v>
      </c>
      <c r="F153" s="104" t="s">
        <v>169</v>
      </c>
      <c r="G153" s="104"/>
      <c r="H153" s="4">
        <f>H154+H155+H156</f>
        <v>550</v>
      </c>
      <c r="I153" s="4">
        <f>I154+I155+I156</f>
        <v>550</v>
      </c>
      <c r="J153" s="4">
        <f t="shared" ref="J153:N153" si="46">J154+J155+J156</f>
        <v>0</v>
      </c>
      <c r="K153" s="4">
        <f t="shared" si="46"/>
        <v>0</v>
      </c>
      <c r="L153" s="4">
        <f t="shared" si="46"/>
        <v>0</v>
      </c>
      <c r="M153" s="4">
        <f t="shared" si="46"/>
        <v>0</v>
      </c>
      <c r="N153" s="4">
        <f t="shared" si="46"/>
        <v>0</v>
      </c>
    </row>
    <row r="154" spans="1:16" ht="27.75" customHeight="1">
      <c r="A154" s="152"/>
      <c r="B154" s="154"/>
      <c r="C154" s="156"/>
      <c r="D154" s="6" t="s">
        <v>5</v>
      </c>
      <c r="E154" s="106" t="s">
        <v>37</v>
      </c>
      <c r="F154" s="104" t="s">
        <v>169</v>
      </c>
      <c r="G154" s="104">
        <v>600</v>
      </c>
      <c r="H154" s="4">
        <f>I154+J154+K154+L154+M154+N154</f>
        <v>550</v>
      </c>
      <c r="I154" s="4">
        <v>550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</row>
    <row r="155" spans="1:16" ht="27.75" customHeight="1">
      <c r="A155" s="152"/>
      <c r="B155" s="154"/>
      <c r="C155" s="156"/>
      <c r="D155" s="104" t="s">
        <v>6</v>
      </c>
      <c r="E155" s="106"/>
      <c r="F155" s="104"/>
      <c r="G155" s="104"/>
      <c r="H155" s="4"/>
      <c r="I155" s="4"/>
      <c r="J155" s="4"/>
      <c r="K155" s="4"/>
      <c r="L155" s="4"/>
      <c r="M155" s="4"/>
      <c r="N155" s="4"/>
    </row>
    <row r="156" spans="1:16" ht="27.75" customHeight="1">
      <c r="A156" s="152"/>
      <c r="B156" s="154"/>
      <c r="C156" s="156"/>
      <c r="D156" s="99" t="s">
        <v>8</v>
      </c>
      <c r="E156" s="106"/>
      <c r="F156" s="104"/>
      <c r="G156" s="104"/>
      <c r="H156" s="4"/>
      <c r="I156" s="4"/>
      <c r="J156" s="4"/>
      <c r="K156" s="4"/>
      <c r="L156" s="4"/>
      <c r="M156" s="4"/>
      <c r="N156" s="4"/>
    </row>
    <row r="157" spans="1:16" ht="27.75" customHeight="1">
      <c r="A157" s="152"/>
      <c r="B157" s="155"/>
      <c r="C157" s="156"/>
      <c r="D157" s="104" t="s">
        <v>7</v>
      </c>
      <c r="E157" s="106"/>
      <c r="F157" s="104"/>
      <c r="G157" s="104"/>
      <c r="H157" s="4"/>
      <c r="I157" s="4"/>
      <c r="J157" s="4"/>
      <c r="K157" s="4"/>
      <c r="L157" s="4"/>
      <c r="M157" s="4"/>
      <c r="N157" s="4"/>
    </row>
    <row r="158" spans="1:16" ht="27.75" customHeight="1">
      <c r="A158" s="152" t="s">
        <v>170</v>
      </c>
      <c r="B158" s="166" t="s">
        <v>181</v>
      </c>
      <c r="C158" s="156"/>
      <c r="D158" s="104" t="s">
        <v>18</v>
      </c>
      <c r="E158" s="106" t="s">
        <v>37</v>
      </c>
      <c r="F158" s="104" t="s">
        <v>171</v>
      </c>
      <c r="G158" s="104"/>
      <c r="H158" s="4">
        <f>I158+J158+K158+L158+M158+N158</f>
        <v>3957.5</v>
      </c>
      <c r="I158" s="4">
        <f>I159+I161+I162</f>
        <v>3957.5</v>
      </c>
      <c r="J158" s="4">
        <f t="shared" ref="J158:N158" si="47">J159+J160+J162</f>
        <v>0</v>
      </c>
      <c r="K158" s="4">
        <f t="shared" si="47"/>
        <v>0</v>
      </c>
      <c r="L158" s="4">
        <f t="shared" si="47"/>
        <v>0</v>
      </c>
      <c r="M158" s="4">
        <f t="shared" si="47"/>
        <v>0</v>
      </c>
      <c r="N158" s="4">
        <f t="shared" si="47"/>
        <v>0</v>
      </c>
    </row>
    <row r="159" spans="1:16" ht="27.75" customHeight="1">
      <c r="A159" s="152"/>
      <c r="B159" s="160"/>
      <c r="C159" s="156"/>
      <c r="D159" s="6" t="s">
        <v>5</v>
      </c>
      <c r="E159" s="106" t="s">
        <v>37</v>
      </c>
      <c r="F159" s="104" t="s">
        <v>171</v>
      </c>
      <c r="G159" s="104">
        <v>600</v>
      </c>
      <c r="H159" s="4">
        <f>I159+J159+K159+L159+M159+N159</f>
        <v>1087.5</v>
      </c>
      <c r="I159" s="4">
        <v>1087.5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</row>
    <row r="160" spans="1:16" ht="27.75" customHeight="1">
      <c r="A160" s="152"/>
      <c r="B160" s="160"/>
      <c r="C160" s="156"/>
      <c r="D160" s="104" t="s">
        <v>6</v>
      </c>
      <c r="E160" s="106"/>
      <c r="F160" s="104"/>
      <c r="G160" s="104"/>
      <c r="H160" s="4"/>
      <c r="I160" s="4"/>
      <c r="J160" s="4"/>
      <c r="K160" s="4"/>
      <c r="L160" s="4"/>
      <c r="M160" s="4"/>
      <c r="N160" s="4"/>
    </row>
    <row r="161" spans="1:16" ht="27.75" customHeight="1">
      <c r="A161" s="152"/>
      <c r="B161" s="160"/>
      <c r="C161" s="156"/>
      <c r="D161" s="164" t="s">
        <v>8</v>
      </c>
      <c r="E161" s="106" t="s">
        <v>37</v>
      </c>
      <c r="F161" s="104" t="s">
        <v>171</v>
      </c>
      <c r="G161" s="104">
        <v>200</v>
      </c>
      <c r="H161" s="4">
        <f t="shared" ref="H161:H162" si="48">I161+J161+K161+L161+M161+N161</f>
        <v>2812.8</v>
      </c>
      <c r="I161" s="4">
        <v>2812.8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</row>
    <row r="162" spans="1:16" ht="27.75" customHeight="1">
      <c r="A162" s="152"/>
      <c r="B162" s="160"/>
      <c r="C162" s="156"/>
      <c r="D162" s="206"/>
      <c r="E162" s="106" t="s">
        <v>37</v>
      </c>
      <c r="F162" s="104" t="s">
        <v>171</v>
      </c>
      <c r="G162" s="104">
        <v>600</v>
      </c>
      <c r="H162" s="4">
        <f t="shared" si="48"/>
        <v>57.2</v>
      </c>
      <c r="I162" s="4">
        <v>57.2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</row>
    <row r="163" spans="1:16" ht="27.75" customHeight="1">
      <c r="A163" s="152"/>
      <c r="B163" s="167"/>
      <c r="C163" s="156"/>
      <c r="D163" s="104" t="s">
        <v>7</v>
      </c>
      <c r="E163" s="106"/>
      <c r="F163" s="104"/>
      <c r="G163" s="104"/>
      <c r="H163" s="4"/>
      <c r="I163" s="4"/>
      <c r="J163" s="4"/>
      <c r="K163" s="4"/>
      <c r="L163" s="4"/>
      <c r="M163" s="4"/>
      <c r="N163" s="4"/>
    </row>
    <row r="164" spans="1:16" ht="29.25">
      <c r="A164" s="190" t="s">
        <v>46</v>
      </c>
      <c r="B164" s="153" t="s">
        <v>47</v>
      </c>
      <c r="C164" s="185" t="s">
        <v>19</v>
      </c>
      <c r="D164" s="87" t="s">
        <v>18</v>
      </c>
      <c r="E164" s="28" t="s">
        <v>104</v>
      </c>
      <c r="F164" s="87">
        <v>1530000000</v>
      </c>
      <c r="G164" s="87"/>
      <c r="H164" s="29">
        <f>I164+J164+K164+L164+M164+N164</f>
        <v>167835.30000000002</v>
      </c>
      <c r="I164" s="29">
        <f>I165+I166+I167+I168</f>
        <v>28779.600000000002</v>
      </c>
      <c r="J164" s="29">
        <f t="shared" ref="J164:N164" si="49">J165+J166+J167+J168</f>
        <v>27697.899999999998</v>
      </c>
      <c r="K164" s="29">
        <f t="shared" si="49"/>
        <v>27617.7</v>
      </c>
      <c r="L164" s="29">
        <f t="shared" si="49"/>
        <v>27825.800000000003</v>
      </c>
      <c r="M164" s="29">
        <f t="shared" si="49"/>
        <v>27895.200000000001</v>
      </c>
      <c r="N164" s="29">
        <f t="shared" si="49"/>
        <v>28019.1</v>
      </c>
    </row>
    <row r="165" spans="1:16" ht="29.25" customHeight="1">
      <c r="A165" s="191"/>
      <c r="B165" s="160"/>
      <c r="C165" s="185"/>
      <c r="D165" s="6" t="s">
        <v>5</v>
      </c>
      <c r="E165" s="106"/>
      <c r="F165" s="104"/>
      <c r="G165" s="104"/>
      <c r="H165" s="4">
        <f t="shared" ref="H165:H168" si="50">I165+J165+K165+L165+M165+N165</f>
        <v>28679</v>
      </c>
      <c r="I165" s="4">
        <f>I176+I181</f>
        <v>3850.2999999999997</v>
      </c>
      <c r="J165" s="4">
        <f t="shared" ref="J165:N165" si="51">J176+J181</f>
        <v>5029.8999999999996</v>
      </c>
      <c r="K165" s="4">
        <f t="shared" si="51"/>
        <v>4949.7</v>
      </c>
      <c r="L165" s="4">
        <f t="shared" si="51"/>
        <v>4949.7</v>
      </c>
      <c r="M165" s="4">
        <f t="shared" si="51"/>
        <v>4949.7</v>
      </c>
      <c r="N165" s="4">
        <f t="shared" si="51"/>
        <v>4949.7</v>
      </c>
    </row>
    <row r="166" spans="1:16" ht="30">
      <c r="A166" s="191"/>
      <c r="B166" s="160"/>
      <c r="C166" s="185"/>
      <c r="D166" s="104" t="s">
        <v>6</v>
      </c>
      <c r="E166" s="106"/>
      <c r="F166" s="104"/>
      <c r="G166" s="104"/>
      <c r="H166" s="4">
        <f t="shared" si="50"/>
        <v>682.6</v>
      </c>
      <c r="I166" s="4">
        <f>I182</f>
        <v>682.6</v>
      </c>
      <c r="J166" s="4">
        <f t="shared" ref="J166:N166" si="52">J182</f>
        <v>0</v>
      </c>
      <c r="K166" s="4">
        <f t="shared" si="52"/>
        <v>0</v>
      </c>
      <c r="L166" s="4">
        <f t="shared" si="52"/>
        <v>0</v>
      </c>
      <c r="M166" s="4">
        <f t="shared" si="52"/>
        <v>0</v>
      </c>
      <c r="N166" s="4">
        <f t="shared" si="52"/>
        <v>0</v>
      </c>
    </row>
    <row r="167" spans="1:16" ht="30">
      <c r="A167" s="191"/>
      <c r="B167" s="160"/>
      <c r="C167" s="185"/>
      <c r="D167" s="104" t="s">
        <v>8</v>
      </c>
      <c r="E167" s="106" t="s">
        <v>104</v>
      </c>
      <c r="F167" s="104">
        <v>1530000000</v>
      </c>
      <c r="G167" s="104"/>
      <c r="H167" s="4">
        <f t="shared" si="50"/>
        <v>128984.4</v>
      </c>
      <c r="I167" s="4">
        <f>I172+I173+I178+I183</f>
        <v>21730.9</v>
      </c>
      <c r="J167" s="4">
        <f t="shared" ref="J167:N167" si="53">J172+J173+J178+J183</f>
        <v>21273.3</v>
      </c>
      <c r="K167" s="4">
        <f t="shared" si="53"/>
        <v>21273.3</v>
      </c>
      <c r="L167" s="4">
        <f t="shared" si="53"/>
        <v>21481.4</v>
      </c>
      <c r="M167" s="4">
        <f t="shared" si="53"/>
        <v>21550.799999999999</v>
      </c>
      <c r="N167" s="4">
        <f t="shared" si="53"/>
        <v>21674.699999999997</v>
      </c>
    </row>
    <row r="168" spans="1:16" ht="30">
      <c r="A168" s="192"/>
      <c r="B168" s="167"/>
      <c r="C168" s="185"/>
      <c r="D168" s="104" t="s">
        <v>7</v>
      </c>
      <c r="E168" s="106" t="s">
        <v>104</v>
      </c>
      <c r="F168" s="104">
        <v>1530000000</v>
      </c>
      <c r="G168" s="104"/>
      <c r="H168" s="4">
        <f t="shared" si="50"/>
        <v>9489.2999999999993</v>
      </c>
      <c r="I168" s="4">
        <f>I174+I179+I184</f>
        <v>2515.8000000000002</v>
      </c>
      <c r="J168" s="4">
        <f t="shared" ref="J168:N168" si="54">J174+J179+J184</f>
        <v>1394.7</v>
      </c>
      <c r="K168" s="4">
        <f t="shared" si="54"/>
        <v>1394.7</v>
      </c>
      <c r="L168" s="4">
        <f t="shared" si="54"/>
        <v>1394.7</v>
      </c>
      <c r="M168" s="4">
        <f t="shared" si="54"/>
        <v>1394.7</v>
      </c>
      <c r="N168" s="4">
        <f t="shared" si="54"/>
        <v>1394.7</v>
      </c>
    </row>
    <row r="169" spans="1:16" ht="35.25" customHeight="1">
      <c r="A169" s="152" t="s">
        <v>48</v>
      </c>
      <c r="B169" s="156" t="s">
        <v>49</v>
      </c>
      <c r="C169" s="156"/>
      <c r="D169" s="104" t="s">
        <v>18</v>
      </c>
      <c r="E169" s="106" t="s">
        <v>104</v>
      </c>
      <c r="F169" s="104">
        <v>1530142390</v>
      </c>
      <c r="G169" s="104"/>
      <c r="H169" s="4">
        <f>I169+J169+K169+L169+M169+N169</f>
        <v>79503</v>
      </c>
      <c r="I169" s="4">
        <f>I172+I173+I174</f>
        <v>14300</v>
      </c>
      <c r="J169" s="4">
        <f t="shared" ref="J169:N169" si="55">J172+J173+J174</f>
        <v>12863.199999999999</v>
      </c>
      <c r="K169" s="4">
        <f t="shared" si="55"/>
        <v>12863.199999999999</v>
      </c>
      <c r="L169" s="4">
        <f t="shared" si="55"/>
        <v>13071.3</v>
      </c>
      <c r="M169" s="4">
        <f t="shared" si="55"/>
        <v>13140.699999999999</v>
      </c>
      <c r="N169" s="4">
        <f t="shared" si="55"/>
        <v>13264.599999999999</v>
      </c>
    </row>
    <row r="170" spans="1:16" ht="30" customHeight="1">
      <c r="A170" s="152"/>
      <c r="B170" s="156"/>
      <c r="C170" s="156"/>
      <c r="D170" s="6" t="s">
        <v>5</v>
      </c>
      <c r="E170" s="106"/>
      <c r="F170" s="104"/>
      <c r="G170" s="104"/>
      <c r="H170" s="4"/>
      <c r="I170" s="4"/>
      <c r="J170" s="4"/>
      <c r="K170" s="4"/>
      <c r="L170" s="4"/>
      <c r="M170" s="4"/>
      <c r="N170" s="4"/>
    </row>
    <row r="171" spans="1:16" ht="33.75" customHeight="1">
      <c r="A171" s="152"/>
      <c r="B171" s="156"/>
      <c r="C171" s="156"/>
      <c r="D171" s="104" t="s">
        <v>6</v>
      </c>
      <c r="E171" s="106"/>
      <c r="F171" s="104"/>
      <c r="G171" s="104"/>
      <c r="H171" s="4"/>
      <c r="I171" s="4"/>
      <c r="J171" s="4"/>
      <c r="K171" s="4"/>
      <c r="L171" s="4"/>
      <c r="M171" s="4"/>
      <c r="N171" s="4"/>
    </row>
    <row r="172" spans="1:16" ht="18.75" customHeight="1">
      <c r="A172" s="152"/>
      <c r="B172" s="156"/>
      <c r="C172" s="156"/>
      <c r="D172" s="205" t="s">
        <v>8</v>
      </c>
      <c r="E172" s="106" t="s">
        <v>104</v>
      </c>
      <c r="F172" s="104">
        <v>1530142390</v>
      </c>
      <c r="G172" s="104">
        <v>600</v>
      </c>
      <c r="H172" s="4">
        <f>I172+J172+K172+L172+M172+N172</f>
        <v>70581</v>
      </c>
      <c r="I172" s="4">
        <v>11872</v>
      </c>
      <c r="J172" s="4">
        <v>11564.4</v>
      </c>
      <c r="K172" s="4">
        <v>11564.4</v>
      </c>
      <c r="L172" s="4">
        <v>11772.5</v>
      </c>
      <c r="M172" s="4">
        <v>11841.9</v>
      </c>
      <c r="N172" s="15">
        <v>11965.8</v>
      </c>
    </row>
    <row r="173" spans="1:16" ht="18.75" customHeight="1">
      <c r="A173" s="152"/>
      <c r="B173" s="156"/>
      <c r="C173" s="156"/>
      <c r="D173" s="206"/>
      <c r="E173" s="106" t="s">
        <v>104</v>
      </c>
      <c r="F173" s="104">
        <v>1530142390</v>
      </c>
      <c r="G173" s="104">
        <v>200</v>
      </c>
      <c r="H173" s="4">
        <f>I173+J173+K173+L173+M173+N173</f>
        <v>8.1</v>
      </c>
      <c r="I173" s="4">
        <v>8.1</v>
      </c>
      <c r="J173" s="4">
        <v>0</v>
      </c>
      <c r="K173" s="4">
        <v>0</v>
      </c>
      <c r="L173" s="4">
        <v>0</v>
      </c>
      <c r="M173" s="4">
        <v>0</v>
      </c>
      <c r="N173" s="15">
        <v>0</v>
      </c>
      <c r="O173" s="92">
        <v>8.0950000000000006</v>
      </c>
      <c r="P173" s="91"/>
    </row>
    <row r="174" spans="1:16" ht="30">
      <c r="A174" s="152"/>
      <c r="B174" s="156"/>
      <c r="C174" s="156"/>
      <c r="D174" s="104" t="s">
        <v>7</v>
      </c>
      <c r="E174" s="106" t="s">
        <v>104</v>
      </c>
      <c r="F174" s="104">
        <v>1530142390</v>
      </c>
      <c r="G174" s="104">
        <v>900</v>
      </c>
      <c r="H174" s="4">
        <f>I174+J174+K174+L174+M174+N174</f>
        <v>8913.9</v>
      </c>
      <c r="I174" s="4">
        <v>2419.9</v>
      </c>
      <c r="J174" s="4">
        <v>1298.8</v>
      </c>
      <c r="K174" s="4">
        <v>1298.8</v>
      </c>
      <c r="L174" s="4">
        <v>1298.8</v>
      </c>
      <c r="M174" s="4">
        <v>1298.8</v>
      </c>
      <c r="N174" s="4">
        <v>1298.8</v>
      </c>
    </row>
    <row r="175" spans="1:16" ht="30">
      <c r="A175" s="152" t="s">
        <v>118</v>
      </c>
      <c r="B175" s="156" t="s">
        <v>151</v>
      </c>
      <c r="C175" s="156"/>
      <c r="D175" s="104" t="s">
        <v>18</v>
      </c>
      <c r="E175" s="106" t="s">
        <v>104</v>
      </c>
      <c r="F175" s="104" t="s">
        <v>152</v>
      </c>
      <c r="G175" s="104"/>
      <c r="H175" s="4">
        <f>I175+J175+K175+L175+M175+N175</f>
        <v>87414.7</v>
      </c>
      <c r="I175" s="4">
        <f>I176+I178+I179</f>
        <v>13561.999999999998</v>
      </c>
      <c r="J175" s="4">
        <f t="shared" ref="J175:N175" si="56">J176+J178+J179</f>
        <v>14834.699999999999</v>
      </c>
      <c r="K175" s="4">
        <f t="shared" si="56"/>
        <v>14754.499999999998</v>
      </c>
      <c r="L175" s="4">
        <f t="shared" si="56"/>
        <v>14754.499999999998</v>
      </c>
      <c r="M175" s="4">
        <f t="shared" si="56"/>
        <v>14754.499999999998</v>
      </c>
      <c r="N175" s="4">
        <f t="shared" si="56"/>
        <v>14754.499999999998</v>
      </c>
    </row>
    <row r="176" spans="1:16" ht="26.25">
      <c r="A176" s="152"/>
      <c r="B176" s="156"/>
      <c r="C176" s="156"/>
      <c r="D176" s="6" t="s">
        <v>5</v>
      </c>
      <c r="E176" s="106" t="s">
        <v>104</v>
      </c>
      <c r="F176" s="104" t="s">
        <v>152</v>
      </c>
      <c r="G176" s="104"/>
      <c r="H176" s="4">
        <f>I176+J176+K176+L176+M176+N176</f>
        <v>28585.9</v>
      </c>
      <c r="I176" s="4">
        <v>3757.2</v>
      </c>
      <c r="J176" s="4">
        <v>5029.8999999999996</v>
      </c>
      <c r="K176" s="4">
        <v>4949.7</v>
      </c>
      <c r="L176" s="4">
        <v>4949.7</v>
      </c>
      <c r="M176" s="4">
        <v>4949.7</v>
      </c>
      <c r="N176" s="4">
        <v>4949.7</v>
      </c>
    </row>
    <row r="177" spans="1:16" ht="30">
      <c r="A177" s="152"/>
      <c r="B177" s="156"/>
      <c r="C177" s="156"/>
      <c r="D177" s="104" t="s">
        <v>6</v>
      </c>
      <c r="E177" s="106"/>
      <c r="F177" s="104"/>
      <c r="G177" s="104"/>
      <c r="H177" s="4"/>
      <c r="I177" s="4"/>
      <c r="J177" s="4"/>
      <c r="K177" s="4"/>
      <c r="L177" s="4"/>
      <c r="M177" s="4"/>
      <c r="N177" s="4"/>
    </row>
    <row r="178" spans="1:16" ht="26.25" customHeight="1">
      <c r="A178" s="152"/>
      <c r="B178" s="156"/>
      <c r="C178" s="156"/>
      <c r="D178" s="100" t="s">
        <v>8</v>
      </c>
      <c r="E178" s="106" t="s">
        <v>104</v>
      </c>
      <c r="F178" s="104" t="s">
        <v>152</v>
      </c>
      <c r="G178" s="104">
        <v>600</v>
      </c>
      <c r="H178" s="4">
        <f>I178+J178+K178+L178+M178+N178</f>
        <v>58253.4</v>
      </c>
      <c r="I178" s="4">
        <v>9708.9</v>
      </c>
      <c r="J178" s="4">
        <v>9708.9</v>
      </c>
      <c r="K178" s="4">
        <v>9708.9</v>
      </c>
      <c r="L178" s="4">
        <v>9708.9</v>
      </c>
      <c r="M178" s="4">
        <v>9708.9</v>
      </c>
      <c r="N178" s="4">
        <v>9708.9</v>
      </c>
    </row>
    <row r="179" spans="1:16" ht="30">
      <c r="A179" s="152"/>
      <c r="B179" s="156"/>
      <c r="C179" s="156"/>
      <c r="D179" s="104" t="s">
        <v>7</v>
      </c>
      <c r="E179" s="106" t="s">
        <v>104</v>
      </c>
      <c r="F179" s="104" t="s">
        <v>152</v>
      </c>
      <c r="G179" s="104">
        <v>900</v>
      </c>
      <c r="H179" s="4">
        <f>I179+J179+K179+L179+M179+N179</f>
        <v>575.4</v>
      </c>
      <c r="I179" s="4">
        <v>95.9</v>
      </c>
      <c r="J179" s="4">
        <v>95.9</v>
      </c>
      <c r="K179" s="4">
        <v>95.9</v>
      </c>
      <c r="L179" s="4">
        <v>95.9</v>
      </c>
      <c r="M179" s="4">
        <v>95.9</v>
      </c>
      <c r="N179" s="4">
        <v>95.9</v>
      </c>
    </row>
    <row r="180" spans="1:16" ht="30">
      <c r="A180" s="152" t="s">
        <v>119</v>
      </c>
      <c r="B180" s="153" t="s">
        <v>176</v>
      </c>
      <c r="C180" s="156"/>
      <c r="D180" s="104" t="s">
        <v>18</v>
      </c>
      <c r="E180" s="106" t="s">
        <v>104</v>
      </c>
      <c r="F180" s="104" t="s">
        <v>172</v>
      </c>
      <c r="G180" s="104"/>
      <c r="H180" s="4">
        <f>I180+J180+K180+L180+M180+N180</f>
        <v>917.6</v>
      </c>
      <c r="I180" s="4">
        <f>I181+I182+I183</f>
        <v>917.6</v>
      </c>
      <c r="J180" s="4">
        <f t="shared" ref="J180:N180" si="57">J181+J183+J184</f>
        <v>0</v>
      </c>
      <c r="K180" s="4">
        <f t="shared" si="57"/>
        <v>0</v>
      </c>
      <c r="L180" s="4">
        <f t="shared" si="57"/>
        <v>0</v>
      </c>
      <c r="M180" s="4">
        <f t="shared" si="57"/>
        <v>0</v>
      </c>
      <c r="N180" s="4">
        <f t="shared" si="57"/>
        <v>0</v>
      </c>
    </row>
    <row r="181" spans="1:16" ht="26.25">
      <c r="A181" s="152"/>
      <c r="B181" s="154"/>
      <c r="C181" s="156"/>
      <c r="D181" s="6" t="s">
        <v>5</v>
      </c>
      <c r="E181" s="106" t="s">
        <v>104</v>
      </c>
      <c r="F181" s="104" t="s">
        <v>172</v>
      </c>
      <c r="G181" s="104">
        <v>600</v>
      </c>
      <c r="H181" s="4">
        <f>I181+J181+K181+L181+M181+N181</f>
        <v>93.1</v>
      </c>
      <c r="I181" s="4">
        <v>93.1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90">
        <v>93.08</v>
      </c>
      <c r="P181" s="91"/>
    </row>
    <row r="182" spans="1:16" ht="30">
      <c r="A182" s="152"/>
      <c r="B182" s="154"/>
      <c r="C182" s="156"/>
      <c r="D182" s="104" t="s">
        <v>6</v>
      </c>
      <c r="E182" s="106" t="s">
        <v>104</v>
      </c>
      <c r="F182" s="104" t="s">
        <v>172</v>
      </c>
      <c r="G182" s="104">
        <v>600</v>
      </c>
      <c r="H182" s="4">
        <f t="shared" ref="H182:H183" si="58">I182+J182+K182+L182+M182+N182</f>
        <v>682.6</v>
      </c>
      <c r="I182" s="4">
        <v>682.6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90">
        <v>682.59</v>
      </c>
      <c r="P182" s="91"/>
    </row>
    <row r="183" spans="1:16" ht="30">
      <c r="A183" s="152"/>
      <c r="B183" s="154"/>
      <c r="C183" s="156"/>
      <c r="D183" s="100" t="s">
        <v>8</v>
      </c>
      <c r="E183" s="98" t="s">
        <v>104</v>
      </c>
      <c r="F183" s="104" t="s">
        <v>172</v>
      </c>
      <c r="G183" s="104">
        <v>600</v>
      </c>
      <c r="H183" s="4">
        <f t="shared" si="58"/>
        <v>141.9</v>
      </c>
      <c r="I183" s="4">
        <v>141.9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</row>
    <row r="184" spans="1:16" ht="30">
      <c r="A184" s="152"/>
      <c r="B184" s="155"/>
      <c r="C184" s="156"/>
      <c r="D184" s="104" t="s">
        <v>7</v>
      </c>
      <c r="E184" s="106" t="s">
        <v>104</v>
      </c>
      <c r="F184" s="104" t="s">
        <v>172</v>
      </c>
      <c r="G184" s="104"/>
      <c r="H184" s="4"/>
      <c r="I184" s="4"/>
      <c r="J184" s="4"/>
      <c r="K184" s="4"/>
      <c r="L184" s="4"/>
      <c r="M184" s="4"/>
      <c r="N184" s="4"/>
    </row>
    <row r="185" spans="1:16" ht="29.25">
      <c r="A185" s="181">
        <v>4</v>
      </c>
      <c r="B185" s="197" t="s">
        <v>91</v>
      </c>
      <c r="C185" s="153" t="s">
        <v>19</v>
      </c>
      <c r="D185" s="87" t="s">
        <v>18</v>
      </c>
      <c r="E185" s="28" t="s">
        <v>64</v>
      </c>
      <c r="F185" s="87">
        <v>1540000000</v>
      </c>
      <c r="G185" s="87"/>
      <c r="H185" s="29">
        <f>I185+J185+K185+L185+M185+N185</f>
        <v>215717.3</v>
      </c>
      <c r="I185" s="29">
        <f t="shared" ref="I185:N185" si="59">I186+I188+I189</f>
        <v>47175.100000000006</v>
      </c>
      <c r="J185" s="29">
        <f t="shared" si="59"/>
        <v>33533.799999999996</v>
      </c>
      <c r="K185" s="29">
        <f t="shared" si="59"/>
        <v>33533.800000000003</v>
      </c>
      <c r="L185" s="29">
        <f t="shared" si="59"/>
        <v>33738.699999999997</v>
      </c>
      <c r="M185" s="29">
        <f t="shared" si="59"/>
        <v>33807</v>
      </c>
      <c r="N185" s="29">
        <f t="shared" si="59"/>
        <v>33928.9</v>
      </c>
    </row>
    <row r="186" spans="1:16" ht="49.5" customHeight="1">
      <c r="A186" s="160"/>
      <c r="B186" s="160"/>
      <c r="C186" s="161"/>
      <c r="D186" s="104" t="s">
        <v>5</v>
      </c>
      <c r="E186" s="106" t="s">
        <v>64</v>
      </c>
      <c r="F186" s="104">
        <v>1540000000</v>
      </c>
      <c r="G186" s="104"/>
      <c r="H186" s="4">
        <f>I186+J186+K186+L186+M186+N186</f>
        <v>113363.30000000002</v>
      </c>
      <c r="I186" s="4">
        <f>I199+I198</f>
        <v>17679.900000000001</v>
      </c>
      <c r="J186" s="4">
        <f t="shared" ref="J186:N186" si="60">J199+J198</f>
        <v>18261.2</v>
      </c>
      <c r="K186" s="4">
        <f t="shared" si="60"/>
        <v>18991.400000000001</v>
      </c>
      <c r="L186" s="4">
        <f t="shared" si="60"/>
        <v>19333.2</v>
      </c>
      <c r="M186" s="4">
        <f t="shared" si="60"/>
        <v>19447.2</v>
      </c>
      <c r="N186" s="4">
        <f t="shared" si="60"/>
        <v>19650.400000000001</v>
      </c>
    </row>
    <row r="187" spans="1:16" ht="30">
      <c r="A187" s="160"/>
      <c r="B187" s="160"/>
      <c r="C187" s="161"/>
      <c r="D187" s="104" t="s">
        <v>6</v>
      </c>
      <c r="E187" s="106"/>
      <c r="F187" s="104"/>
      <c r="G187" s="104"/>
      <c r="H187" s="4"/>
      <c r="I187" s="4"/>
      <c r="J187" s="4"/>
      <c r="K187" s="4"/>
      <c r="L187" s="4"/>
      <c r="M187" s="4"/>
      <c r="N187" s="4"/>
    </row>
    <row r="188" spans="1:16" ht="30">
      <c r="A188" s="160"/>
      <c r="B188" s="160"/>
      <c r="C188" s="161"/>
      <c r="D188" s="99" t="s">
        <v>8</v>
      </c>
      <c r="E188" s="106" t="s">
        <v>64</v>
      </c>
      <c r="F188" s="104">
        <v>1540000000</v>
      </c>
      <c r="G188" s="104"/>
      <c r="H188" s="4">
        <f>I188+J188+K188+L188+M188+N188</f>
        <v>68743</v>
      </c>
      <c r="I188" s="4">
        <f>I195+I207</f>
        <v>10942.800000000001</v>
      </c>
      <c r="J188" s="4">
        <f t="shared" ref="J188:N189" si="61">J195+J207</f>
        <v>11385.4</v>
      </c>
      <c r="K188" s="4">
        <f t="shared" si="61"/>
        <v>11385.4</v>
      </c>
      <c r="L188" s="4">
        <f t="shared" si="61"/>
        <v>11590.3</v>
      </c>
      <c r="M188" s="4">
        <f t="shared" si="61"/>
        <v>11658.6</v>
      </c>
      <c r="N188" s="4">
        <f t="shared" si="61"/>
        <v>11780.5</v>
      </c>
    </row>
    <row r="189" spans="1:16" ht="30">
      <c r="A189" s="167"/>
      <c r="B189" s="167"/>
      <c r="C189" s="187"/>
      <c r="D189" s="104" t="s">
        <v>7</v>
      </c>
      <c r="E189" s="106" t="s">
        <v>64</v>
      </c>
      <c r="F189" s="104">
        <v>1540000000</v>
      </c>
      <c r="G189" s="104"/>
      <c r="H189" s="4">
        <f>I189+J189+K189+L189+M189+N189</f>
        <v>33611</v>
      </c>
      <c r="I189" s="4">
        <f>I196+I208</f>
        <v>18552.400000000001</v>
      </c>
      <c r="J189" s="4">
        <f t="shared" si="61"/>
        <v>3887.2</v>
      </c>
      <c r="K189" s="4">
        <f t="shared" si="61"/>
        <v>3157</v>
      </c>
      <c r="L189" s="4">
        <f t="shared" si="61"/>
        <v>2815.2</v>
      </c>
      <c r="M189" s="4">
        <f t="shared" si="61"/>
        <v>2701.2</v>
      </c>
      <c r="N189" s="4">
        <f t="shared" si="61"/>
        <v>2498</v>
      </c>
      <c r="O189" s="9"/>
    </row>
    <row r="190" spans="1:16" ht="19.5" customHeight="1">
      <c r="A190" s="152" t="s">
        <v>92</v>
      </c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</row>
    <row r="191" spans="1:16" ht="19.5" customHeight="1">
      <c r="A191" s="193" t="s">
        <v>71</v>
      </c>
      <c r="B191" s="198"/>
      <c r="C191" s="198"/>
      <c r="D191" s="198"/>
      <c r="E191" s="198"/>
      <c r="F191" s="198"/>
      <c r="G191" s="198"/>
      <c r="H191" s="198"/>
      <c r="I191" s="198"/>
      <c r="J191" s="198"/>
      <c r="K191" s="198"/>
      <c r="L191" s="198"/>
      <c r="M191" s="198"/>
      <c r="N191" s="199"/>
    </row>
    <row r="192" spans="1:16" ht="30">
      <c r="A192" s="159" t="s">
        <v>55</v>
      </c>
      <c r="B192" s="153" t="s">
        <v>63</v>
      </c>
      <c r="C192" s="162"/>
      <c r="D192" s="104" t="s">
        <v>18</v>
      </c>
      <c r="E192" s="106" t="s">
        <v>64</v>
      </c>
      <c r="F192" s="104">
        <v>1540143290</v>
      </c>
      <c r="G192" s="103"/>
      <c r="H192" s="4">
        <f>I192+J192+K192+L192+M192+N192</f>
        <v>102040.40000000001</v>
      </c>
      <c r="I192" s="4">
        <f t="shared" ref="I192:N192" si="62">I195+I196</f>
        <v>29181.600000000002</v>
      </c>
      <c r="J192" s="4">
        <f t="shared" si="62"/>
        <v>15272.599999999999</v>
      </c>
      <c r="K192" s="4">
        <f t="shared" si="62"/>
        <v>14542.4</v>
      </c>
      <c r="L192" s="4">
        <f t="shared" si="62"/>
        <v>14405.5</v>
      </c>
      <c r="M192" s="4">
        <f t="shared" si="62"/>
        <v>14359.8</v>
      </c>
      <c r="N192" s="4">
        <f t="shared" si="62"/>
        <v>14278.5</v>
      </c>
    </row>
    <row r="193" spans="1:14" ht="26.25">
      <c r="A193" s="160"/>
      <c r="B193" s="161"/>
      <c r="C193" s="161"/>
      <c r="D193" s="6" t="s">
        <v>5</v>
      </c>
      <c r="E193" s="28"/>
      <c r="F193" s="104"/>
      <c r="G193" s="104"/>
      <c r="H193" s="4"/>
      <c r="I193" s="4"/>
      <c r="J193" s="4"/>
      <c r="K193" s="29"/>
      <c r="L193" s="29"/>
      <c r="M193" s="29"/>
      <c r="N193" s="15"/>
    </row>
    <row r="194" spans="1:14" ht="30">
      <c r="A194" s="160"/>
      <c r="B194" s="161"/>
      <c r="C194" s="161"/>
      <c r="D194" s="104" t="s">
        <v>6</v>
      </c>
      <c r="E194" s="106"/>
      <c r="F194" s="104"/>
      <c r="G194" s="104"/>
      <c r="H194" s="4"/>
      <c r="I194" s="4"/>
      <c r="J194" s="4"/>
      <c r="K194" s="4"/>
      <c r="L194" s="4"/>
      <c r="M194" s="4"/>
      <c r="N194" s="15"/>
    </row>
    <row r="195" spans="1:14" ht="30">
      <c r="A195" s="160"/>
      <c r="B195" s="161"/>
      <c r="C195" s="161"/>
      <c r="D195" s="99" t="s">
        <v>8</v>
      </c>
      <c r="E195" s="106" t="s">
        <v>64</v>
      </c>
      <c r="F195" s="104">
        <v>1540143290</v>
      </c>
      <c r="G195" s="104">
        <v>600</v>
      </c>
      <c r="H195" s="4">
        <f>I195+J195+K195+L195+M195+N195</f>
        <v>68429.399999999994</v>
      </c>
      <c r="I195" s="4">
        <v>10629.2</v>
      </c>
      <c r="J195" s="4">
        <v>11385.4</v>
      </c>
      <c r="K195" s="4">
        <v>11385.4</v>
      </c>
      <c r="L195" s="4">
        <v>11590.3</v>
      </c>
      <c r="M195" s="4">
        <v>11658.6</v>
      </c>
      <c r="N195" s="15">
        <v>11780.5</v>
      </c>
    </row>
    <row r="196" spans="1:14" ht="30">
      <c r="A196" s="160"/>
      <c r="B196" s="161"/>
      <c r="C196" s="161"/>
      <c r="D196" s="104" t="s">
        <v>7</v>
      </c>
      <c r="E196" s="106" t="s">
        <v>64</v>
      </c>
      <c r="F196" s="104">
        <v>1540143290</v>
      </c>
      <c r="G196" s="104">
        <v>900</v>
      </c>
      <c r="H196" s="4">
        <f t="shared" ref="H196:H199" si="63">I196+J196+K196+L196+M196+N196</f>
        <v>33611</v>
      </c>
      <c r="I196" s="4">
        <v>18552.400000000001</v>
      </c>
      <c r="J196" s="4">
        <v>3887.2</v>
      </c>
      <c r="K196" s="4">
        <v>3157</v>
      </c>
      <c r="L196" s="4">
        <v>2815.2</v>
      </c>
      <c r="M196" s="4">
        <v>2701.2</v>
      </c>
      <c r="N196" s="4">
        <v>2498</v>
      </c>
    </row>
    <row r="197" spans="1:14" ht="30">
      <c r="A197" s="152" t="s">
        <v>57</v>
      </c>
      <c r="B197" s="156" t="s">
        <v>93</v>
      </c>
      <c r="C197" s="156"/>
      <c r="D197" s="104" t="s">
        <v>18</v>
      </c>
      <c r="E197" s="106" t="s">
        <v>64</v>
      </c>
      <c r="F197" s="104">
        <v>1540273190</v>
      </c>
      <c r="G197" s="104"/>
      <c r="H197" s="4">
        <f t="shared" si="63"/>
        <v>113363.30000000002</v>
      </c>
      <c r="I197" s="4">
        <f>I198+I199</f>
        <v>17679.900000000001</v>
      </c>
      <c r="J197" s="4">
        <f t="shared" ref="J197:N197" si="64">J198+J199</f>
        <v>18261.2</v>
      </c>
      <c r="K197" s="4">
        <f t="shared" si="64"/>
        <v>18991.400000000001</v>
      </c>
      <c r="L197" s="4">
        <f t="shared" si="64"/>
        <v>19333.2</v>
      </c>
      <c r="M197" s="4">
        <f t="shared" si="64"/>
        <v>19447.2</v>
      </c>
      <c r="N197" s="4">
        <f t="shared" si="64"/>
        <v>19650.400000000001</v>
      </c>
    </row>
    <row r="198" spans="1:14">
      <c r="A198" s="152"/>
      <c r="B198" s="156"/>
      <c r="C198" s="156"/>
      <c r="D198" s="157" t="s">
        <v>5</v>
      </c>
      <c r="E198" s="106" t="s">
        <v>64</v>
      </c>
      <c r="F198" s="104">
        <v>1540273190</v>
      </c>
      <c r="G198" s="104">
        <v>300</v>
      </c>
      <c r="H198" s="4">
        <f t="shared" si="63"/>
        <v>106813</v>
      </c>
      <c r="I198" s="4">
        <v>11129.6</v>
      </c>
      <c r="J198" s="4">
        <v>18261.2</v>
      </c>
      <c r="K198" s="4">
        <v>18991.400000000001</v>
      </c>
      <c r="L198" s="4">
        <v>19333.2</v>
      </c>
      <c r="M198" s="4">
        <v>19447.2</v>
      </c>
      <c r="N198" s="15">
        <v>19650.400000000001</v>
      </c>
    </row>
    <row r="199" spans="1:14">
      <c r="A199" s="152"/>
      <c r="B199" s="156"/>
      <c r="C199" s="156"/>
      <c r="D199" s="204"/>
      <c r="E199" s="106" t="s">
        <v>64</v>
      </c>
      <c r="F199" s="104">
        <v>1540273190</v>
      </c>
      <c r="G199" s="104">
        <v>600</v>
      </c>
      <c r="H199" s="4">
        <f t="shared" si="63"/>
        <v>6550.3</v>
      </c>
      <c r="I199" s="4">
        <v>6550.3</v>
      </c>
      <c r="J199" s="4">
        <v>0</v>
      </c>
      <c r="K199" s="4">
        <v>0</v>
      </c>
      <c r="L199" s="4">
        <v>0</v>
      </c>
      <c r="M199" s="4">
        <v>0</v>
      </c>
      <c r="N199" s="15">
        <v>0</v>
      </c>
    </row>
    <row r="200" spans="1:14" ht="30">
      <c r="A200" s="152"/>
      <c r="B200" s="156"/>
      <c r="C200" s="156"/>
      <c r="D200" s="104" t="s">
        <v>6</v>
      </c>
      <c r="E200" s="106"/>
      <c r="F200" s="104"/>
      <c r="G200" s="104"/>
      <c r="H200" s="4"/>
      <c r="I200" s="4"/>
      <c r="J200" s="4"/>
      <c r="K200" s="4"/>
      <c r="L200" s="4"/>
      <c r="M200" s="4"/>
      <c r="N200" s="15"/>
    </row>
    <row r="201" spans="1:14" ht="30">
      <c r="A201" s="152"/>
      <c r="B201" s="156"/>
      <c r="C201" s="156"/>
      <c r="D201" s="99" t="s">
        <v>8</v>
      </c>
      <c r="E201" s="106"/>
      <c r="F201" s="104"/>
      <c r="G201" s="104"/>
      <c r="H201" s="4"/>
      <c r="I201" s="4"/>
      <c r="J201" s="4"/>
      <c r="K201" s="4"/>
      <c r="L201" s="4"/>
      <c r="M201" s="4"/>
      <c r="N201" s="15"/>
    </row>
    <row r="202" spans="1:14" ht="30">
      <c r="A202" s="152"/>
      <c r="B202" s="156"/>
      <c r="C202" s="156"/>
      <c r="D202" s="104" t="s">
        <v>7</v>
      </c>
      <c r="E202" s="106"/>
      <c r="F202" s="104"/>
      <c r="G202" s="104"/>
      <c r="H202" s="4"/>
      <c r="I202" s="4"/>
      <c r="J202" s="4"/>
      <c r="K202" s="4"/>
      <c r="L202" s="4"/>
      <c r="M202" s="4"/>
      <c r="N202" s="15"/>
    </row>
    <row r="203" spans="1:14">
      <c r="A203" s="97"/>
      <c r="B203" s="96"/>
      <c r="C203" s="96"/>
      <c r="D203" s="104"/>
      <c r="E203" s="106"/>
      <c r="F203" s="104"/>
      <c r="G203" s="104"/>
      <c r="H203" s="4"/>
      <c r="I203" s="4"/>
      <c r="J203" s="4"/>
      <c r="K203" s="4"/>
      <c r="L203" s="4"/>
      <c r="M203" s="4"/>
      <c r="N203" s="15"/>
    </row>
    <row r="204" spans="1:14" ht="30">
      <c r="A204" s="159" t="s">
        <v>105</v>
      </c>
      <c r="B204" s="153" t="s">
        <v>63</v>
      </c>
      <c r="C204" s="162"/>
      <c r="D204" s="104" t="s">
        <v>18</v>
      </c>
      <c r="E204" s="106" t="s">
        <v>64</v>
      </c>
      <c r="F204" s="104">
        <v>1540143240</v>
      </c>
      <c r="G204" s="103"/>
      <c r="H204" s="4">
        <f>I204+J204+K204+L204+M204+N204</f>
        <v>313.60000000000002</v>
      </c>
      <c r="I204" s="4">
        <f t="shared" ref="I204:N204" si="65">I207+I208</f>
        <v>313.60000000000002</v>
      </c>
      <c r="J204" s="4">
        <f t="shared" si="65"/>
        <v>0</v>
      </c>
      <c r="K204" s="4">
        <f t="shared" si="65"/>
        <v>0</v>
      </c>
      <c r="L204" s="4">
        <f t="shared" si="65"/>
        <v>0</v>
      </c>
      <c r="M204" s="4">
        <f t="shared" si="65"/>
        <v>0</v>
      </c>
      <c r="N204" s="4">
        <f t="shared" si="65"/>
        <v>0</v>
      </c>
    </row>
    <row r="205" spans="1:14" ht="24.75">
      <c r="A205" s="160"/>
      <c r="B205" s="161"/>
      <c r="C205" s="161"/>
      <c r="D205" s="57" t="s">
        <v>5</v>
      </c>
      <c r="E205" s="28"/>
      <c r="F205" s="104"/>
      <c r="G205" s="104"/>
      <c r="H205" s="4"/>
      <c r="I205" s="4"/>
      <c r="J205" s="4"/>
      <c r="K205" s="29"/>
      <c r="L205" s="29"/>
      <c r="M205" s="29"/>
      <c r="N205" s="15"/>
    </row>
    <row r="206" spans="1:14" ht="30">
      <c r="A206" s="160"/>
      <c r="B206" s="161"/>
      <c r="C206" s="161"/>
      <c r="D206" s="104" t="s">
        <v>6</v>
      </c>
      <c r="E206" s="106"/>
      <c r="F206" s="104"/>
      <c r="G206" s="104"/>
      <c r="H206" s="4"/>
      <c r="I206" s="4"/>
      <c r="J206" s="4"/>
      <c r="K206" s="4"/>
      <c r="L206" s="4"/>
      <c r="M206" s="4"/>
      <c r="N206" s="15"/>
    </row>
    <row r="207" spans="1:14" ht="30">
      <c r="A207" s="160"/>
      <c r="B207" s="161"/>
      <c r="C207" s="161"/>
      <c r="D207" s="99" t="s">
        <v>8</v>
      </c>
      <c r="E207" s="106" t="s">
        <v>64</v>
      </c>
      <c r="F207" s="104">
        <v>1540143240</v>
      </c>
      <c r="G207" s="104">
        <v>600</v>
      </c>
      <c r="H207" s="4">
        <f>I207+J207+K207+L207+M207+N207</f>
        <v>313.60000000000002</v>
      </c>
      <c r="I207" s="4">
        <v>313.60000000000002</v>
      </c>
      <c r="J207" s="4">
        <v>0</v>
      </c>
      <c r="K207" s="4">
        <v>0</v>
      </c>
      <c r="L207" s="4">
        <v>0</v>
      </c>
      <c r="M207" s="4">
        <v>0</v>
      </c>
      <c r="N207" s="15"/>
    </row>
    <row r="208" spans="1:14" ht="30">
      <c r="A208" s="160"/>
      <c r="B208" s="161"/>
      <c r="C208" s="161"/>
      <c r="D208" s="104" t="s">
        <v>7</v>
      </c>
      <c r="E208" s="106"/>
      <c r="F208" s="104"/>
      <c r="G208" s="104"/>
      <c r="H208" s="4"/>
      <c r="I208" s="4"/>
      <c r="J208" s="4"/>
      <c r="K208" s="4"/>
      <c r="L208" s="4"/>
      <c r="M208" s="4"/>
      <c r="N208" s="4"/>
    </row>
    <row r="209" spans="1:14" ht="29.25">
      <c r="A209" s="152" t="s">
        <v>58</v>
      </c>
      <c r="B209" s="156" t="s">
        <v>50</v>
      </c>
      <c r="C209" s="156" t="s">
        <v>19</v>
      </c>
      <c r="D209" s="87" t="s">
        <v>18</v>
      </c>
      <c r="E209" s="28" t="s">
        <v>68</v>
      </c>
      <c r="F209" s="87">
        <v>1550000000</v>
      </c>
      <c r="G209" s="87"/>
      <c r="H209" s="29">
        <f>I209+J209+K209+L209+M209+N209</f>
        <v>235615.19999999998</v>
      </c>
      <c r="I209" s="29">
        <f t="shared" ref="I209:N209" si="66">I212+I213+I214</f>
        <v>38887.899999999994</v>
      </c>
      <c r="J209" s="29">
        <f t="shared" si="66"/>
        <v>38866.199999999997</v>
      </c>
      <c r="K209" s="29">
        <f t="shared" si="66"/>
        <v>38866.199999999997</v>
      </c>
      <c r="L209" s="29">
        <f t="shared" si="66"/>
        <v>39428.6</v>
      </c>
      <c r="M209" s="29">
        <f t="shared" si="66"/>
        <v>39615.899999999994</v>
      </c>
      <c r="N209" s="29">
        <f t="shared" si="66"/>
        <v>39950.399999999994</v>
      </c>
    </row>
    <row r="210" spans="1:14" ht="26.25">
      <c r="A210" s="176"/>
      <c r="B210" s="176"/>
      <c r="C210" s="176"/>
      <c r="D210" s="6" t="s">
        <v>5</v>
      </c>
      <c r="E210" s="106"/>
      <c r="F210" s="104"/>
      <c r="G210" s="104"/>
      <c r="H210" s="4"/>
      <c r="I210" s="4"/>
      <c r="J210" s="4"/>
      <c r="K210" s="4"/>
      <c r="L210" s="4"/>
      <c r="M210" s="4"/>
      <c r="N210" s="4"/>
    </row>
    <row r="211" spans="1:14" ht="26.25">
      <c r="A211" s="176"/>
      <c r="B211" s="176"/>
      <c r="C211" s="176"/>
      <c r="D211" s="6" t="s">
        <v>6</v>
      </c>
      <c r="E211" s="106"/>
      <c r="F211" s="104"/>
      <c r="G211" s="104"/>
      <c r="H211" s="4"/>
      <c r="I211" s="4"/>
      <c r="J211" s="4"/>
      <c r="K211" s="4"/>
      <c r="L211" s="4"/>
      <c r="M211" s="4"/>
      <c r="N211" s="4"/>
    </row>
    <row r="212" spans="1:14">
      <c r="A212" s="176"/>
      <c r="B212" s="176"/>
      <c r="C212" s="176"/>
      <c r="D212" s="185" t="s">
        <v>8</v>
      </c>
      <c r="E212" s="194" t="s">
        <v>68</v>
      </c>
      <c r="F212" s="185">
        <v>1550000000</v>
      </c>
      <c r="G212" s="104">
        <v>100</v>
      </c>
      <c r="H212" s="4">
        <f>I212+J212+K212+L212+M212+N212</f>
        <v>189886.89999999997</v>
      </c>
      <c r="I212" s="4">
        <f>I219</f>
        <v>31265.1</v>
      </c>
      <c r="J212" s="4">
        <f t="shared" ref="J212:N214" si="67">J219</f>
        <v>31245.1</v>
      </c>
      <c r="K212" s="4">
        <f t="shared" si="67"/>
        <v>31245.1</v>
      </c>
      <c r="L212" s="4">
        <f t="shared" si="67"/>
        <v>31807.5</v>
      </c>
      <c r="M212" s="4">
        <f t="shared" si="67"/>
        <v>31994.799999999999</v>
      </c>
      <c r="N212" s="4">
        <f t="shared" si="67"/>
        <v>32329.3</v>
      </c>
    </row>
    <row r="213" spans="1:14">
      <c r="A213" s="176"/>
      <c r="B213" s="176"/>
      <c r="C213" s="176"/>
      <c r="D213" s="195"/>
      <c r="E213" s="194"/>
      <c r="F213" s="195"/>
      <c r="G213" s="104">
        <v>200</v>
      </c>
      <c r="H213" s="4">
        <f>I213+J213+K213+L213+M213+N213</f>
        <v>43672.100000000006</v>
      </c>
      <c r="I213" s="4">
        <f>I220</f>
        <v>7280.1</v>
      </c>
      <c r="J213" s="4">
        <f t="shared" si="67"/>
        <v>7278.4</v>
      </c>
      <c r="K213" s="4">
        <f t="shared" si="67"/>
        <v>7278.4</v>
      </c>
      <c r="L213" s="4">
        <f t="shared" si="67"/>
        <v>7278.4</v>
      </c>
      <c r="M213" s="4">
        <f t="shared" si="67"/>
        <v>7278.4</v>
      </c>
      <c r="N213" s="4">
        <f t="shared" si="67"/>
        <v>7278.4</v>
      </c>
    </row>
    <row r="214" spans="1:14">
      <c r="A214" s="176"/>
      <c r="B214" s="176"/>
      <c r="C214" s="176"/>
      <c r="D214" s="195"/>
      <c r="E214" s="194"/>
      <c r="F214" s="195"/>
      <c r="G214" s="104">
        <v>800</v>
      </c>
      <c r="H214" s="4">
        <f>I214+J214+K214+L214+M214+N214</f>
        <v>2056.1999999999998</v>
      </c>
      <c r="I214" s="4">
        <f>I221</f>
        <v>342.7</v>
      </c>
      <c r="J214" s="4">
        <f t="shared" si="67"/>
        <v>342.7</v>
      </c>
      <c r="K214" s="4">
        <f t="shared" si="67"/>
        <v>342.7</v>
      </c>
      <c r="L214" s="4">
        <f t="shared" si="67"/>
        <v>342.7</v>
      </c>
      <c r="M214" s="4">
        <f t="shared" si="67"/>
        <v>342.7</v>
      </c>
      <c r="N214" s="4">
        <f t="shared" si="67"/>
        <v>342.7</v>
      </c>
    </row>
    <row r="215" spans="1:14" ht="26.25">
      <c r="A215" s="176"/>
      <c r="B215" s="176"/>
      <c r="C215" s="176"/>
      <c r="D215" s="6" t="s">
        <v>7</v>
      </c>
      <c r="E215" s="106"/>
      <c r="F215" s="104"/>
      <c r="G215" s="104"/>
      <c r="H215" s="4"/>
      <c r="I215" s="4"/>
      <c r="J215" s="4"/>
      <c r="K215" s="4"/>
      <c r="L215" s="4"/>
      <c r="M215" s="4"/>
      <c r="N215" s="4"/>
    </row>
    <row r="216" spans="1:14" ht="30">
      <c r="A216" s="152" t="s">
        <v>59</v>
      </c>
      <c r="B216" s="156" t="s">
        <v>56</v>
      </c>
      <c r="C216" s="156"/>
      <c r="D216" s="104" t="s">
        <v>18</v>
      </c>
      <c r="E216" s="106" t="s">
        <v>68</v>
      </c>
      <c r="F216" s="104">
        <v>1550143590</v>
      </c>
      <c r="G216" s="104"/>
      <c r="H216" s="4">
        <f>I216+J216+K216+L216+M216+N216</f>
        <v>235615.19999999998</v>
      </c>
      <c r="I216" s="4">
        <f t="shared" ref="I216:N216" si="68">I219+I220+I221</f>
        <v>38887.899999999994</v>
      </c>
      <c r="J216" s="4">
        <f t="shared" si="68"/>
        <v>38866.199999999997</v>
      </c>
      <c r="K216" s="4">
        <f t="shared" si="68"/>
        <v>38866.199999999997</v>
      </c>
      <c r="L216" s="4">
        <f t="shared" si="68"/>
        <v>39428.6</v>
      </c>
      <c r="M216" s="4">
        <f t="shared" si="68"/>
        <v>39615.899999999994</v>
      </c>
      <c r="N216" s="4">
        <f t="shared" si="68"/>
        <v>39950.399999999994</v>
      </c>
    </row>
    <row r="217" spans="1:14" ht="26.25">
      <c r="A217" s="152"/>
      <c r="B217" s="156"/>
      <c r="C217" s="156"/>
      <c r="D217" s="6" t="s">
        <v>5</v>
      </c>
      <c r="E217" s="106"/>
      <c r="F217" s="104"/>
      <c r="G217" s="104"/>
      <c r="H217" s="4"/>
      <c r="I217" s="4"/>
      <c r="J217" s="4"/>
      <c r="K217" s="4"/>
      <c r="L217" s="4"/>
      <c r="M217" s="4"/>
      <c r="N217" s="4"/>
    </row>
    <row r="218" spans="1:14" ht="26.25">
      <c r="A218" s="152"/>
      <c r="B218" s="156"/>
      <c r="C218" s="156"/>
      <c r="D218" s="6" t="s">
        <v>6</v>
      </c>
      <c r="E218" s="106"/>
      <c r="F218" s="104"/>
      <c r="G218" s="104"/>
      <c r="H218" s="4"/>
      <c r="I218" s="4"/>
      <c r="J218" s="4"/>
      <c r="K218" s="4"/>
      <c r="L218" s="4"/>
      <c r="M218" s="4"/>
      <c r="N218" s="4"/>
    </row>
    <row r="219" spans="1:14">
      <c r="A219" s="152"/>
      <c r="B219" s="156"/>
      <c r="C219" s="156"/>
      <c r="D219" s="185" t="s">
        <v>8</v>
      </c>
      <c r="E219" s="194" t="s">
        <v>68</v>
      </c>
      <c r="F219" s="104">
        <v>1550143590</v>
      </c>
      <c r="G219" s="104">
        <v>100</v>
      </c>
      <c r="H219" s="4">
        <f>I219+J219+K219+L219+M219+N219</f>
        <v>189886.89999999997</v>
      </c>
      <c r="I219" s="4">
        <v>31265.1</v>
      </c>
      <c r="J219" s="4">
        <v>31245.1</v>
      </c>
      <c r="K219" s="4">
        <v>31245.1</v>
      </c>
      <c r="L219" s="4">
        <v>31807.5</v>
      </c>
      <c r="M219" s="4">
        <v>31994.799999999999</v>
      </c>
      <c r="N219" s="4">
        <v>32329.3</v>
      </c>
    </row>
    <row r="220" spans="1:14">
      <c r="A220" s="152"/>
      <c r="B220" s="156"/>
      <c r="C220" s="156"/>
      <c r="D220" s="185"/>
      <c r="E220" s="194"/>
      <c r="F220" s="104">
        <v>1550143590</v>
      </c>
      <c r="G220" s="104">
        <v>200</v>
      </c>
      <c r="H220" s="4">
        <f>I220+J220+K220+L220+M220+N220</f>
        <v>43672.100000000006</v>
      </c>
      <c r="I220" s="4">
        <v>7280.1</v>
      </c>
      <c r="J220" s="4">
        <v>7278.4</v>
      </c>
      <c r="K220" s="4">
        <v>7278.4</v>
      </c>
      <c r="L220" s="4">
        <v>7278.4</v>
      </c>
      <c r="M220" s="4">
        <v>7278.4</v>
      </c>
      <c r="N220" s="4">
        <v>7278.4</v>
      </c>
    </row>
    <row r="221" spans="1:14">
      <c r="A221" s="152"/>
      <c r="B221" s="156"/>
      <c r="C221" s="156"/>
      <c r="D221" s="185"/>
      <c r="E221" s="194"/>
      <c r="F221" s="104">
        <v>1550143590</v>
      </c>
      <c r="G221" s="104">
        <v>800</v>
      </c>
      <c r="H221" s="4">
        <f>I221+J221+K221+L221+M221+N221</f>
        <v>2056.1999999999998</v>
      </c>
      <c r="I221" s="4">
        <v>342.7</v>
      </c>
      <c r="J221" s="4">
        <v>342.7</v>
      </c>
      <c r="K221" s="4">
        <v>342.7</v>
      </c>
      <c r="L221" s="4">
        <v>342.7</v>
      </c>
      <c r="M221" s="4">
        <v>342.7</v>
      </c>
      <c r="N221" s="4">
        <v>342.7</v>
      </c>
    </row>
    <row r="222" spans="1:14" ht="30">
      <c r="A222" s="152"/>
      <c r="B222" s="156"/>
      <c r="C222" s="156"/>
      <c r="D222" s="104" t="s">
        <v>7</v>
      </c>
      <c r="E222" s="106"/>
      <c r="F222" s="104"/>
      <c r="G222" s="104"/>
      <c r="H222" s="4"/>
      <c r="I222" s="4"/>
      <c r="J222" s="4"/>
      <c r="K222" s="4"/>
      <c r="L222" s="4"/>
      <c r="M222" s="4"/>
      <c r="N222" s="21"/>
    </row>
    <row r="223" spans="1:14" ht="29.25">
      <c r="A223" s="152" t="s">
        <v>61</v>
      </c>
      <c r="B223" s="156" t="s">
        <v>87</v>
      </c>
      <c r="C223" s="156" t="s">
        <v>19</v>
      </c>
      <c r="D223" s="87" t="s">
        <v>18</v>
      </c>
      <c r="E223" s="28" t="s">
        <v>155</v>
      </c>
      <c r="F223" s="87">
        <v>1560000000</v>
      </c>
      <c r="G223" s="87"/>
      <c r="H223" s="29">
        <f>I223+J223+K223+L223+M223+N223</f>
        <v>243957.3</v>
      </c>
      <c r="I223" s="29">
        <f t="shared" ref="I223:N223" si="69">I224+I225</f>
        <v>38086.700000000004</v>
      </c>
      <c r="J223" s="29">
        <f t="shared" si="69"/>
        <v>39311.699999999997</v>
      </c>
      <c r="K223" s="29">
        <f t="shared" si="69"/>
        <v>40864.600000000006</v>
      </c>
      <c r="L223" s="29">
        <f t="shared" si="69"/>
        <v>41591.599999999999</v>
      </c>
      <c r="M223" s="29">
        <f t="shared" si="69"/>
        <v>41836.9</v>
      </c>
      <c r="N223" s="29">
        <f t="shared" si="69"/>
        <v>42265.8</v>
      </c>
    </row>
    <row r="224" spans="1:14" ht="30">
      <c r="A224" s="173"/>
      <c r="B224" s="173"/>
      <c r="C224" s="173"/>
      <c r="D224" s="6" t="s">
        <v>5</v>
      </c>
      <c r="E224" s="106" t="s">
        <v>155</v>
      </c>
      <c r="F224" s="104">
        <v>1560000000</v>
      </c>
      <c r="G224" s="104"/>
      <c r="H224" s="4">
        <f>I224+J224+K224+L224+M224+N224</f>
        <v>234829</v>
      </c>
      <c r="I224" s="4">
        <f>I229+I234+I244+I249</f>
        <v>36454.300000000003</v>
      </c>
      <c r="J224" s="4">
        <f t="shared" ref="J224:N224" si="70">J229+J234+J244+J249</f>
        <v>37881.1</v>
      </c>
      <c r="K224" s="4">
        <f t="shared" si="70"/>
        <v>39376.800000000003</v>
      </c>
      <c r="L224" s="4">
        <f t="shared" si="70"/>
        <v>40077</v>
      </c>
      <c r="M224" s="4">
        <f t="shared" si="70"/>
        <v>40313.4</v>
      </c>
      <c r="N224" s="4">
        <f t="shared" si="70"/>
        <v>40726.400000000001</v>
      </c>
    </row>
    <row r="225" spans="1:14" ht="30">
      <c r="A225" s="173"/>
      <c r="B225" s="173"/>
      <c r="C225" s="173"/>
      <c r="D225" s="104" t="s">
        <v>6</v>
      </c>
      <c r="E225" s="106" t="s">
        <v>69</v>
      </c>
      <c r="F225" s="104">
        <v>1560000000</v>
      </c>
      <c r="G225" s="104"/>
      <c r="H225" s="4">
        <f>I225+J225+K225+L225+M225+N225</f>
        <v>9128.2999999999993</v>
      </c>
      <c r="I225" s="4">
        <f>I240</f>
        <v>1632.4</v>
      </c>
      <c r="J225" s="4">
        <f t="shared" ref="J225:N225" si="71">J240</f>
        <v>1430.6</v>
      </c>
      <c r="K225" s="4">
        <f t="shared" si="71"/>
        <v>1487.8</v>
      </c>
      <c r="L225" s="4">
        <f t="shared" si="71"/>
        <v>1514.6</v>
      </c>
      <c r="M225" s="4">
        <f t="shared" si="71"/>
        <v>1523.5</v>
      </c>
      <c r="N225" s="4">
        <f t="shared" si="71"/>
        <v>1539.4</v>
      </c>
    </row>
    <row r="226" spans="1:14" ht="25.5">
      <c r="A226" s="173"/>
      <c r="B226" s="173"/>
      <c r="C226" s="173"/>
      <c r="D226" s="67" t="s">
        <v>8</v>
      </c>
      <c r="E226" s="106"/>
      <c r="F226" s="104"/>
      <c r="G226" s="104"/>
      <c r="H226" s="4"/>
      <c r="I226" s="4"/>
      <c r="J226" s="4"/>
      <c r="K226" s="4"/>
      <c r="L226" s="4"/>
      <c r="M226" s="4"/>
      <c r="N226" s="4"/>
    </row>
    <row r="227" spans="1:14" ht="26.25">
      <c r="A227" s="173"/>
      <c r="B227" s="173"/>
      <c r="C227" s="173"/>
      <c r="D227" s="6" t="s">
        <v>7</v>
      </c>
      <c r="E227" s="106"/>
      <c r="F227" s="104"/>
      <c r="G227" s="104"/>
      <c r="H227" s="4"/>
      <c r="I227" s="4"/>
      <c r="J227" s="4"/>
      <c r="K227" s="4"/>
      <c r="L227" s="4"/>
      <c r="M227" s="4"/>
      <c r="N227" s="4"/>
    </row>
    <row r="228" spans="1:14" ht="30">
      <c r="A228" s="152" t="s">
        <v>62</v>
      </c>
      <c r="B228" s="174" t="s">
        <v>144</v>
      </c>
      <c r="C228" s="156"/>
      <c r="D228" s="104" t="s">
        <v>18</v>
      </c>
      <c r="E228" s="106" t="s">
        <v>69</v>
      </c>
      <c r="F228" s="104">
        <v>1560173150</v>
      </c>
      <c r="G228" s="104"/>
      <c r="H228" s="4">
        <f>I228+J228+K228+L228+M228+N228</f>
        <v>221443.5</v>
      </c>
      <c r="I228" s="4">
        <f t="shared" ref="I228:N228" si="72">I229</f>
        <v>34336.5</v>
      </c>
      <c r="J228" s="4">
        <f t="shared" si="72"/>
        <v>35709.4</v>
      </c>
      <c r="K228" s="4">
        <f t="shared" si="72"/>
        <v>37137.300000000003</v>
      </c>
      <c r="L228" s="4">
        <f t="shared" si="72"/>
        <v>37805.800000000003</v>
      </c>
      <c r="M228" s="4">
        <f t="shared" si="72"/>
        <v>38028.6</v>
      </c>
      <c r="N228" s="4">
        <f t="shared" si="72"/>
        <v>38425.9</v>
      </c>
    </row>
    <row r="229" spans="1:14" ht="26.25">
      <c r="A229" s="152"/>
      <c r="B229" s="174"/>
      <c r="C229" s="156"/>
      <c r="D229" s="6" t="s">
        <v>5</v>
      </c>
      <c r="E229" s="106" t="s">
        <v>69</v>
      </c>
      <c r="F229" s="104">
        <v>1560173150</v>
      </c>
      <c r="G229" s="104">
        <v>300</v>
      </c>
      <c r="H229" s="4">
        <f>I229+J229+K229+L229+M229+N229</f>
        <v>221443.5</v>
      </c>
      <c r="I229" s="4">
        <v>34336.5</v>
      </c>
      <c r="J229" s="4">
        <v>35709.4</v>
      </c>
      <c r="K229" s="4">
        <v>37137.300000000003</v>
      </c>
      <c r="L229" s="4">
        <v>37805.800000000003</v>
      </c>
      <c r="M229" s="4">
        <v>38028.6</v>
      </c>
      <c r="N229" s="15">
        <v>38425.9</v>
      </c>
    </row>
    <row r="230" spans="1:14" ht="26.25">
      <c r="A230" s="152"/>
      <c r="B230" s="174"/>
      <c r="C230" s="156"/>
      <c r="D230" s="6" t="s">
        <v>6</v>
      </c>
      <c r="E230" s="106"/>
      <c r="F230" s="104"/>
      <c r="G230" s="104"/>
      <c r="H230" s="4"/>
      <c r="I230" s="4"/>
      <c r="J230" s="4"/>
      <c r="K230" s="4"/>
      <c r="L230" s="4"/>
      <c r="M230" s="4"/>
      <c r="N230" s="15"/>
    </row>
    <row r="231" spans="1:14" ht="30">
      <c r="A231" s="152"/>
      <c r="B231" s="174"/>
      <c r="C231" s="156"/>
      <c r="D231" s="99" t="s">
        <v>8</v>
      </c>
      <c r="E231" s="106"/>
      <c r="F231" s="104"/>
      <c r="G231" s="104"/>
      <c r="H231" s="4"/>
      <c r="I231" s="4"/>
      <c r="J231" s="4"/>
      <c r="K231" s="4"/>
      <c r="L231" s="4"/>
      <c r="M231" s="4"/>
      <c r="N231" s="15"/>
    </row>
    <row r="232" spans="1:14" ht="30">
      <c r="A232" s="152"/>
      <c r="B232" s="174"/>
      <c r="C232" s="156"/>
      <c r="D232" s="104" t="s">
        <v>7</v>
      </c>
      <c r="E232" s="106"/>
      <c r="F232" s="104"/>
      <c r="G232" s="104"/>
      <c r="H232" s="4"/>
      <c r="I232" s="4"/>
      <c r="J232" s="4"/>
      <c r="K232" s="4"/>
      <c r="L232" s="4"/>
      <c r="M232" s="4"/>
      <c r="N232" s="15"/>
    </row>
    <row r="233" spans="1:14" ht="30">
      <c r="A233" s="152" t="s">
        <v>65</v>
      </c>
      <c r="B233" s="156" t="s">
        <v>67</v>
      </c>
      <c r="C233" s="156"/>
      <c r="D233" s="104" t="s">
        <v>18</v>
      </c>
      <c r="E233" s="106" t="s">
        <v>69</v>
      </c>
      <c r="F233" s="104">
        <v>1560273180</v>
      </c>
      <c r="G233" s="104"/>
      <c r="H233" s="4">
        <f>I233+J233+K233+L233+M233+N233</f>
        <v>10505.5</v>
      </c>
      <c r="I233" s="4">
        <f t="shared" ref="I233:N233" si="73">I234</f>
        <v>1637.8</v>
      </c>
      <c r="J233" s="4">
        <f t="shared" si="73"/>
        <v>1691.7</v>
      </c>
      <c r="K233" s="4">
        <f t="shared" si="73"/>
        <v>1759.5</v>
      </c>
      <c r="L233" s="4">
        <f t="shared" si="73"/>
        <v>1791.2</v>
      </c>
      <c r="M233" s="4">
        <f t="shared" si="73"/>
        <v>1804.8</v>
      </c>
      <c r="N233" s="4">
        <f t="shared" si="73"/>
        <v>1820.5</v>
      </c>
    </row>
    <row r="234" spans="1:14" ht="26.25">
      <c r="A234" s="152"/>
      <c r="B234" s="156"/>
      <c r="C234" s="156"/>
      <c r="D234" s="6" t="s">
        <v>5</v>
      </c>
      <c r="E234" s="106" t="s">
        <v>69</v>
      </c>
      <c r="F234" s="104">
        <v>1560273180</v>
      </c>
      <c r="G234" s="104">
        <v>300</v>
      </c>
      <c r="H234" s="4">
        <f>I234+J234+K234+L234+M234+N234</f>
        <v>10505.5</v>
      </c>
      <c r="I234" s="4">
        <v>1637.8</v>
      </c>
      <c r="J234" s="4">
        <v>1691.7</v>
      </c>
      <c r="K234" s="4">
        <v>1759.5</v>
      </c>
      <c r="L234" s="4">
        <v>1791.2</v>
      </c>
      <c r="M234" s="4">
        <v>1804.8</v>
      </c>
      <c r="N234" s="15">
        <v>1820.5</v>
      </c>
    </row>
    <row r="235" spans="1:14" ht="30">
      <c r="A235" s="152"/>
      <c r="B235" s="156"/>
      <c r="C235" s="156"/>
      <c r="D235" s="104" t="s">
        <v>6</v>
      </c>
      <c r="E235" s="106"/>
      <c r="F235" s="104"/>
      <c r="G235" s="104"/>
      <c r="H235" s="4"/>
      <c r="I235" s="4"/>
      <c r="J235" s="4"/>
      <c r="K235" s="4"/>
      <c r="L235" s="4"/>
      <c r="M235" s="4"/>
      <c r="N235" s="15"/>
    </row>
    <row r="236" spans="1:14" ht="30">
      <c r="A236" s="152"/>
      <c r="B236" s="156"/>
      <c r="C236" s="156"/>
      <c r="D236" s="99" t="s">
        <v>8</v>
      </c>
      <c r="E236" s="106"/>
      <c r="F236" s="104"/>
      <c r="G236" s="104"/>
      <c r="H236" s="4"/>
      <c r="I236" s="4"/>
      <c r="J236" s="4"/>
      <c r="K236" s="4"/>
      <c r="L236" s="4"/>
      <c r="M236" s="4"/>
      <c r="N236" s="15"/>
    </row>
    <row r="237" spans="1:14" ht="30">
      <c r="A237" s="152"/>
      <c r="B237" s="156"/>
      <c r="C237" s="156"/>
      <c r="D237" s="104" t="s">
        <v>7</v>
      </c>
      <c r="E237" s="106"/>
      <c r="F237" s="104"/>
      <c r="G237" s="104"/>
      <c r="H237" s="4"/>
      <c r="I237" s="4"/>
      <c r="J237" s="4"/>
      <c r="K237" s="4"/>
      <c r="L237" s="4"/>
      <c r="M237" s="4"/>
      <c r="N237" s="15"/>
    </row>
    <row r="238" spans="1:14" ht="30">
      <c r="A238" s="152" t="s">
        <v>66</v>
      </c>
      <c r="B238" s="156" t="s">
        <v>52</v>
      </c>
      <c r="C238" s="156"/>
      <c r="D238" s="104" t="s">
        <v>18</v>
      </c>
      <c r="E238" s="106" t="s">
        <v>69</v>
      </c>
      <c r="F238" s="104">
        <v>1560152600</v>
      </c>
      <c r="G238" s="104"/>
      <c r="H238" s="4">
        <f>I238+J238+K238+L238+M238+N238</f>
        <v>9128.2999999999993</v>
      </c>
      <c r="I238" s="4">
        <f>I240</f>
        <v>1632.4</v>
      </c>
      <c r="J238" s="4">
        <f t="shared" ref="J238:N238" si="74">J240</f>
        <v>1430.6</v>
      </c>
      <c r="K238" s="4">
        <f t="shared" si="74"/>
        <v>1487.8</v>
      </c>
      <c r="L238" s="4">
        <f t="shared" si="74"/>
        <v>1514.6</v>
      </c>
      <c r="M238" s="4">
        <f t="shared" si="74"/>
        <v>1523.5</v>
      </c>
      <c r="N238" s="4">
        <f t="shared" si="74"/>
        <v>1539.4</v>
      </c>
    </row>
    <row r="239" spans="1:14" ht="26.25">
      <c r="A239" s="152"/>
      <c r="B239" s="196"/>
      <c r="C239" s="156"/>
      <c r="D239" s="6" t="s">
        <v>5</v>
      </c>
      <c r="E239" s="106"/>
      <c r="F239" s="104"/>
      <c r="G239" s="104"/>
      <c r="H239" s="4"/>
      <c r="I239" s="4"/>
      <c r="J239" s="4"/>
      <c r="K239" s="4"/>
      <c r="L239" s="4"/>
      <c r="M239" s="4"/>
      <c r="N239" s="4"/>
    </row>
    <row r="240" spans="1:14" ht="30">
      <c r="A240" s="152"/>
      <c r="B240" s="196"/>
      <c r="C240" s="156"/>
      <c r="D240" s="104" t="s">
        <v>6</v>
      </c>
      <c r="E240" s="106" t="s">
        <v>69</v>
      </c>
      <c r="F240" s="104">
        <v>1560152600</v>
      </c>
      <c r="G240" s="104">
        <v>300</v>
      </c>
      <c r="H240" s="4">
        <f>I240+J240+K240+L240+M240+N240</f>
        <v>9128.2999999999993</v>
      </c>
      <c r="I240" s="4">
        <v>1632.4</v>
      </c>
      <c r="J240" s="4">
        <v>1430.6</v>
      </c>
      <c r="K240" s="4">
        <v>1487.8</v>
      </c>
      <c r="L240" s="4">
        <v>1514.6</v>
      </c>
      <c r="M240" s="4">
        <v>1523.5</v>
      </c>
      <c r="N240" s="15">
        <v>1539.4</v>
      </c>
    </row>
    <row r="241" spans="1:14" ht="30">
      <c r="A241" s="152"/>
      <c r="B241" s="196"/>
      <c r="C241" s="156"/>
      <c r="D241" s="99" t="s">
        <v>8</v>
      </c>
      <c r="E241" s="106"/>
      <c r="F241" s="104"/>
      <c r="G241" s="104"/>
      <c r="H241" s="4"/>
      <c r="I241" s="4"/>
      <c r="J241" s="4"/>
      <c r="K241" s="4"/>
      <c r="L241" s="4"/>
      <c r="M241" s="4"/>
      <c r="N241" s="15"/>
    </row>
    <row r="242" spans="1:14" ht="30">
      <c r="A242" s="152"/>
      <c r="B242" s="196"/>
      <c r="C242" s="156"/>
      <c r="D242" s="104" t="s">
        <v>7</v>
      </c>
      <c r="E242" s="106"/>
      <c r="F242" s="104"/>
      <c r="G242" s="104"/>
      <c r="H242" s="4"/>
      <c r="I242" s="4"/>
      <c r="J242" s="4"/>
      <c r="K242" s="4"/>
      <c r="L242" s="4"/>
      <c r="M242" s="4"/>
      <c r="N242" s="15"/>
    </row>
    <row r="243" spans="1:14" ht="30">
      <c r="A243" s="152" t="s">
        <v>139</v>
      </c>
      <c r="B243" s="156" t="s">
        <v>53</v>
      </c>
      <c r="C243" s="156"/>
      <c r="D243" s="104" t="s">
        <v>18</v>
      </c>
      <c r="E243" s="106" t="s">
        <v>156</v>
      </c>
      <c r="F243" s="104">
        <v>1560473060</v>
      </c>
      <c r="G243" s="104"/>
      <c r="H243" s="4">
        <f>I243+J243+K243+L243+M243+N243</f>
        <v>1680</v>
      </c>
      <c r="I243" s="4">
        <f>I244</f>
        <v>280</v>
      </c>
      <c r="J243" s="4">
        <f t="shared" ref="J243:N243" si="75">J244</f>
        <v>280</v>
      </c>
      <c r="K243" s="4">
        <f t="shared" si="75"/>
        <v>280</v>
      </c>
      <c r="L243" s="4">
        <f t="shared" si="75"/>
        <v>280</v>
      </c>
      <c r="M243" s="4">
        <f t="shared" si="75"/>
        <v>280</v>
      </c>
      <c r="N243" s="4">
        <f t="shared" si="75"/>
        <v>280</v>
      </c>
    </row>
    <row r="244" spans="1:14" ht="26.25">
      <c r="A244" s="152"/>
      <c r="B244" s="156"/>
      <c r="C244" s="156"/>
      <c r="D244" s="6" t="s">
        <v>5</v>
      </c>
      <c r="E244" s="106" t="s">
        <v>156</v>
      </c>
      <c r="F244" s="104">
        <v>1560473060</v>
      </c>
      <c r="G244" s="104">
        <v>200</v>
      </c>
      <c r="H244" s="4">
        <f>I244+J244+K244+L244+M244+N244</f>
        <v>1680</v>
      </c>
      <c r="I244" s="4">
        <v>280</v>
      </c>
      <c r="J244" s="4">
        <v>280</v>
      </c>
      <c r="K244" s="4">
        <v>280</v>
      </c>
      <c r="L244" s="4">
        <v>280</v>
      </c>
      <c r="M244" s="4">
        <v>280</v>
      </c>
      <c r="N244" s="4">
        <v>280</v>
      </c>
    </row>
    <row r="245" spans="1:14" ht="26.25">
      <c r="A245" s="152"/>
      <c r="B245" s="156"/>
      <c r="C245" s="156"/>
      <c r="D245" s="6" t="s">
        <v>6</v>
      </c>
      <c r="E245" s="106"/>
      <c r="F245" s="104"/>
      <c r="G245" s="104"/>
      <c r="H245" s="4"/>
      <c r="I245" s="4"/>
      <c r="J245" s="4"/>
      <c r="K245" s="4"/>
      <c r="L245" s="4"/>
      <c r="M245" s="4"/>
      <c r="N245" s="15"/>
    </row>
    <row r="246" spans="1:14" ht="25.5">
      <c r="A246" s="152"/>
      <c r="B246" s="156"/>
      <c r="C246" s="156"/>
      <c r="D246" s="67" t="s">
        <v>8</v>
      </c>
      <c r="E246" s="106"/>
      <c r="F246" s="104"/>
      <c r="G246" s="104"/>
      <c r="H246" s="4"/>
      <c r="I246" s="4"/>
      <c r="J246" s="4"/>
      <c r="K246" s="4"/>
      <c r="L246" s="4"/>
      <c r="M246" s="4"/>
      <c r="N246" s="15"/>
    </row>
    <row r="247" spans="1:14" ht="26.25">
      <c r="A247" s="152"/>
      <c r="B247" s="156"/>
      <c r="C247" s="156"/>
      <c r="D247" s="6" t="s">
        <v>7</v>
      </c>
      <c r="E247" s="106"/>
      <c r="F247" s="104"/>
      <c r="G247" s="104"/>
      <c r="H247" s="4"/>
      <c r="I247" s="4"/>
      <c r="J247" s="4"/>
      <c r="K247" s="4"/>
      <c r="L247" s="4"/>
      <c r="M247" s="4"/>
      <c r="N247" s="15"/>
    </row>
    <row r="248" spans="1:14" ht="30">
      <c r="A248" s="152" t="s">
        <v>140</v>
      </c>
      <c r="B248" s="174" t="s">
        <v>153</v>
      </c>
      <c r="C248" s="156"/>
      <c r="D248" s="104" t="s">
        <v>18</v>
      </c>
      <c r="E248" s="106" t="s">
        <v>69</v>
      </c>
      <c r="F248" s="104">
        <v>1560573210</v>
      </c>
      <c r="G248" s="104"/>
      <c r="H248" s="4">
        <f>I248+J248+K248+L248+M248+N248</f>
        <v>1200</v>
      </c>
      <c r="I248" s="4">
        <f t="shared" ref="I248:N248" si="76">I249</f>
        <v>200</v>
      </c>
      <c r="J248" s="4">
        <f t="shared" si="76"/>
        <v>200</v>
      </c>
      <c r="K248" s="4">
        <f t="shared" si="76"/>
        <v>200</v>
      </c>
      <c r="L248" s="4">
        <f t="shared" si="76"/>
        <v>200</v>
      </c>
      <c r="M248" s="4">
        <f t="shared" si="76"/>
        <v>200</v>
      </c>
      <c r="N248" s="4">
        <f t="shared" si="76"/>
        <v>200</v>
      </c>
    </row>
    <row r="249" spans="1:14" ht="26.25">
      <c r="A249" s="152"/>
      <c r="B249" s="174"/>
      <c r="C249" s="156"/>
      <c r="D249" s="6" t="s">
        <v>5</v>
      </c>
      <c r="E249" s="106" t="s">
        <v>69</v>
      </c>
      <c r="F249" s="104">
        <v>1560573210</v>
      </c>
      <c r="G249" s="104">
        <v>300</v>
      </c>
      <c r="H249" s="4">
        <f>I249+J249+K249+L249+M249+N249</f>
        <v>1200</v>
      </c>
      <c r="I249" s="4">
        <v>200</v>
      </c>
      <c r="J249" s="4">
        <v>200</v>
      </c>
      <c r="K249" s="4">
        <v>200</v>
      </c>
      <c r="L249" s="4">
        <v>200</v>
      </c>
      <c r="M249" s="4">
        <v>200</v>
      </c>
      <c r="N249" s="15">
        <v>200</v>
      </c>
    </row>
    <row r="250" spans="1:14" ht="26.25">
      <c r="A250" s="152"/>
      <c r="B250" s="174"/>
      <c r="C250" s="156"/>
      <c r="D250" s="6" t="s">
        <v>6</v>
      </c>
      <c r="E250" s="106"/>
      <c r="F250" s="104"/>
      <c r="G250" s="104"/>
      <c r="H250" s="4"/>
      <c r="I250" s="4"/>
      <c r="J250" s="4"/>
      <c r="K250" s="4"/>
      <c r="L250" s="4"/>
      <c r="M250" s="4"/>
      <c r="N250" s="15"/>
    </row>
    <row r="251" spans="1:14" ht="25.5">
      <c r="A251" s="152"/>
      <c r="B251" s="174"/>
      <c r="C251" s="156"/>
      <c r="D251" s="67" t="s">
        <v>8</v>
      </c>
      <c r="E251" s="106"/>
      <c r="F251" s="104"/>
      <c r="G251" s="104"/>
      <c r="H251" s="4"/>
      <c r="I251" s="4"/>
      <c r="J251" s="4"/>
      <c r="K251" s="4"/>
      <c r="L251" s="4"/>
      <c r="M251" s="4"/>
      <c r="N251" s="15"/>
    </row>
    <row r="252" spans="1:14" ht="26.25">
      <c r="A252" s="152"/>
      <c r="B252" s="174"/>
      <c r="C252" s="156"/>
      <c r="D252" s="6" t="s">
        <v>7</v>
      </c>
      <c r="E252" s="106"/>
      <c r="F252" s="104"/>
      <c r="G252" s="104"/>
      <c r="H252" s="4"/>
      <c r="I252" s="4"/>
      <c r="J252" s="4"/>
      <c r="K252" s="4"/>
      <c r="L252" s="4"/>
      <c r="M252" s="4"/>
      <c r="N252" s="15"/>
    </row>
    <row r="253" spans="1:14" ht="15.75">
      <c r="A253" s="20"/>
      <c r="B253" s="23"/>
      <c r="C253" s="23"/>
      <c r="D253" s="24"/>
      <c r="E253" s="25"/>
      <c r="F253" s="24"/>
      <c r="G253" s="24"/>
      <c r="H253" s="26"/>
      <c r="I253" s="26"/>
      <c r="J253" s="26"/>
      <c r="K253" s="26"/>
      <c r="L253" s="26"/>
      <c r="M253" s="26"/>
      <c r="N253" s="37"/>
    </row>
    <row r="254" spans="1:14" ht="15.75">
      <c r="A254" s="20"/>
      <c r="B254" s="23"/>
      <c r="C254" s="23"/>
      <c r="D254" s="27"/>
      <c r="E254" s="25"/>
      <c r="F254" s="24"/>
      <c r="G254" s="24"/>
      <c r="H254" s="26"/>
      <c r="I254" s="26"/>
      <c r="J254" s="26"/>
      <c r="K254" s="26"/>
      <c r="L254" s="26"/>
      <c r="M254" s="26"/>
      <c r="N254" s="37"/>
    </row>
    <row r="255" spans="1:14" ht="15.75">
      <c r="A255" s="20"/>
      <c r="B255" s="23"/>
      <c r="C255" s="23"/>
      <c r="D255" s="24"/>
      <c r="E255" s="25"/>
      <c r="F255" s="24"/>
      <c r="G255" s="24"/>
      <c r="H255" s="26"/>
      <c r="I255" s="26"/>
      <c r="J255" s="26"/>
      <c r="K255" s="26"/>
      <c r="L255" s="26"/>
      <c r="M255" s="26"/>
      <c r="N255" s="37"/>
    </row>
    <row r="256" spans="1:14" ht="15.75">
      <c r="A256" s="20"/>
      <c r="B256" s="23"/>
      <c r="C256" s="23"/>
      <c r="D256" s="27"/>
      <c r="E256" s="25"/>
      <c r="F256" s="24"/>
      <c r="G256" s="24"/>
      <c r="H256" s="26"/>
      <c r="I256" s="26"/>
      <c r="J256" s="26"/>
      <c r="K256" s="26"/>
      <c r="L256" s="26"/>
      <c r="M256" s="26"/>
      <c r="N256" s="37"/>
    </row>
    <row r="257" spans="1:14">
      <c r="A257" s="22"/>
      <c r="B257" s="23"/>
      <c r="C257" s="23"/>
      <c r="D257" s="24"/>
      <c r="E257" s="25"/>
      <c r="F257" s="24"/>
      <c r="G257" s="24"/>
      <c r="H257" s="26"/>
      <c r="I257" s="26"/>
      <c r="J257" s="26"/>
      <c r="K257" s="26"/>
      <c r="L257" s="26"/>
      <c r="M257" s="26"/>
      <c r="N257" s="37"/>
    </row>
    <row r="258" spans="1:14">
      <c r="A258" s="10"/>
      <c r="B258" s="7"/>
      <c r="C258" s="7"/>
      <c r="D258" s="7"/>
      <c r="E258" s="10"/>
      <c r="F258" s="7"/>
      <c r="G258" s="7"/>
      <c r="H258" s="17"/>
      <c r="I258" s="17"/>
      <c r="J258" s="17"/>
      <c r="K258" s="17"/>
      <c r="L258" s="17"/>
      <c r="M258" s="17"/>
      <c r="N258" s="19"/>
    </row>
    <row r="259" spans="1:14">
      <c r="A259" s="10"/>
      <c r="B259" s="7"/>
      <c r="C259" s="7"/>
      <c r="D259" s="7"/>
      <c r="E259" s="10"/>
      <c r="F259" s="7"/>
      <c r="G259" s="7"/>
      <c r="H259" s="17"/>
      <c r="I259" s="17"/>
      <c r="J259" s="17"/>
      <c r="K259" s="17"/>
      <c r="L259" s="17"/>
      <c r="M259" s="17"/>
      <c r="N259" s="19"/>
    </row>
    <row r="260" spans="1:14">
      <c r="A260" s="10"/>
      <c r="B260" s="7"/>
      <c r="C260" s="7"/>
      <c r="D260" s="7"/>
      <c r="E260" s="10"/>
      <c r="F260" s="7"/>
      <c r="G260" s="7"/>
      <c r="H260" s="17"/>
      <c r="I260" s="17"/>
      <c r="J260" s="7"/>
      <c r="K260" s="7"/>
      <c r="L260" s="7"/>
      <c r="M260" s="7"/>
      <c r="N260" s="19"/>
    </row>
    <row r="261" spans="1:14" ht="18.75">
      <c r="A261" s="20"/>
      <c r="B261" s="18"/>
      <c r="C261" s="68"/>
      <c r="D261" s="7"/>
      <c r="E261" s="10"/>
      <c r="F261" s="7"/>
      <c r="G261" s="7"/>
      <c r="H261" s="7"/>
      <c r="I261" s="19"/>
      <c r="J261" s="7"/>
      <c r="K261" s="7"/>
      <c r="L261" s="7"/>
      <c r="M261" s="7"/>
      <c r="N261" s="7"/>
    </row>
    <row r="262" spans="1:14" ht="15.75">
      <c r="A262" s="20"/>
      <c r="B262" s="7"/>
      <c r="C262" s="7"/>
      <c r="D262" s="7"/>
      <c r="E262" s="10"/>
      <c r="F262" s="7"/>
      <c r="G262" s="7"/>
      <c r="H262" s="17"/>
      <c r="I262" s="17"/>
      <c r="J262" s="7"/>
      <c r="K262" s="7"/>
      <c r="L262" s="7"/>
      <c r="M262" s="7"/>
      <c r="N262" s="7"/>
    </row>
    <row r="263" spans="1:14" ht="15.75">
      <c r="A263" s="20" t="s">
        <v>98</v>
      </c>
      <c r="B263" s="7"/>
      <c r="C263" s="7"/>
      <c r="D263" s="7"/>
      <c r="E263" s="10"/>
      <c r="F263" s="7"/>
      <c r="G263" s="7"/>
      <c r="H263" s="7"/>
      <c r="I263" s="19"/>
      <c r="J263" s="7"/>
      <c r="K263" s="7"/>
      <c r="L263" s="7"/>
      <c r="M263" s="7"/>
      <c r="N263" s="7"/>
    </row>
    <row r="264" spans="1:14">
      <c r="A264" s="7"/>
      <c r="B264" s="7"/>
      <c r="C264" s="7"/>
      <c r="D264" s="7"/>
      <c r="E264" s="10"/>
      <c r="F264" s="7"/>
      <c r="G264" s="7"/>
      <c r="H264" s="7"/>
      <c r="I264" s="19"/>
      <c r="J264" s="7"/>
      <c r="K264" s="7"/>
      <c r="L264" s="7"/>
      <c r="M264" s="7"/>
      <c r="N264" s="7"/>
    </row>
    <row r="265" spans="1:14" ht="18.75">
      <c r="A265" s="18"/>
      <c r="B265" s="7"/>
      <c r="C265" s="7"/>
      <c r="D265" s="7"/>
      <c r="E265" s="10"/>
      <c r="F265" s="7"/>
      <c r="G265" s="7"/>
      <c r="H265" s="7"/>
      <c r="I265" s="19"/>
      <c r="J265" s="7"/>
      <c r="K265" s="7"/>
      <c r="L265" s="7"/>
      <c r="M265" s="7"/>
      <c r="N265" s="7"/>
    </row>
    <row r="266" spans="1:14" ht="18.75">
      <c r="A266" s="18"/>
      <c r="B266" s="7"/>
      <c r="C266" s="7"/>
      <c r="D266" s="7"/>
      <c r="E266" s="7"/>
      <c r="F266" s="7"/>
      <c r="G266" s="7"/>
      <c r="H266" s="7"/>
      <c r="I266" s="8"/>
      <c r="J266" s="7"/>
      <c r="K266" s="7"/>
      <c r="L266" s="7"/>
      <c r="M266" s="7"/>
      <c r="N266" s="7"/>
    </row>
    <row r="267" spans="1:1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>
      <c r="A268" s="9"/>
      <c r="B268" s="9"/>
      <c r="C268" s="9"/>
      <c r="D268" s="9"/>
      <c r="E268" s="10"/>
      <c r="F268" s="9"/>
      <c r="G268" s="9"/>
      <c r="H268" s="9"/>
      <c r="I268" s="11"/>
      <c r="J268" s="9"/>
      <c r="K268" s="9"/>
      <c r="L268" s="9"/>
      <c r="M268" s="9"/>
      <c r="N268" s="9"/>
    </row>
    <row r="269" spans="1:14" ht="18.75">
      <c r="A269" s="18"/>
      <c r="B269" s="9"/>
      <c r="C269" s="9"/>
      <c r="D269" s="9"/>
      <c r="E269" s="10"/>
      <c r="F269" s="9"/>
      <c r="G269" s="9"/>
      <c r="H269" s="9"/>
      <c r="I269" s="9"/>
      <c r="J269" s="9"/>
      <c r="K269" s="9"/>
      <c r="L269" s="9"/>
      <c r="M269" s="9"/>
      <c r="N269" s="9"/>
    </row>
    <row r="270" spans="1:14">
      <c r="A270" s="9"/>
      <c r="B270" s="9"/>
      <c r="C270" s="9"/>
      <c r="D270" s="9"/>
      <c r="E270" s="10"/>
      <c r="F270" s="9"/>
      <c r="G270" s="9"/>
      <c r="H270" s="9"/>
      <c r="I270" s="11"/>
      <c r="J270" s="9"/>
      <c r="K270" s="9"/>
      <c r="L270" s="9"/>
      <c r="M270" s="9"/>
      <c r="N270" s="9"/>
    </row>
    <row r="271" spans="1:14" ht="15.75">
      <c r="A271" s="20"/>
      <c r="B271" s="9"/>
      <c r="C271" s="9"/>
      <c r="D271" s="9"/>
      <c r="E271" s="10"/>
      <c r="F271" s="9"/>
      <c r="G271" s="9"/>
      <c r="H271" s="9"/>
      <c r="I271" s="11"/>
      <c r="J271" s="9"/>
      <c r="K271" s="9"/>
      <c r="L271" s="9"/>
      <c r="M271" s="9"/>
      <c r="N271" s="9"/>
    </row>
    <row r="272" spans="1:14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1:14">
      <c r="A273" s="9"/>
      <c r="B273" s="9"/>
      <c r="C273" s="9"/>
      <c r="D273" s="9"/>
      <c r="E273" s="10"/>
      <c r="F273" s="9"/>
      <c r="G273" s="9"/>
      <c r="H273" s="9"/>
      <c r="I273" s="12"/>
      <c r="J273" s="9"/>
      <c r="K273" s="9"/>
      <c r="L273" s="9"/>
      <c r="M273" s="9"/>
      <c r="N273" s="9"/>
    </row>
    <row r="274" spans="1:14" ht="15.75">
      <c r="A274" s="20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1:14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1:14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</sheetData>
  <mergeCells count="157">
    <mergeCell ref="A248:A252"/>
    <mergeCell ref="B248:B252"/>
    <mergeCell ref="C248:C252"/>
    <mergeCell ref="A233:A237"/>
    <mergeCell ref="B233:B237"/>
    <mergeCell ref="C233:C237"/>
    <mergeCell ref="A238:A242"/>
    <mergeCell ref="B238:B242"/>
    <mergeCell ref="C238:C242"/>
    <mergeCell ref="A243:A247"/>
    <mergeCell ref="B243:B247"/>
    <mergeCell ref="C243:C247"/>
    <mergeCell ref="A216:A222"/>
    <mergeCell ref="B216:B222"/>
    <mergeCell ref="C216:C222"/>
    <mergeCell ref="D219:D221"/>
    <mergeCell ref="E219:E221"/>
    <mergeCell ref="A223:A227"/>
    <mergeCell ref="B223:B227"/>
    <mergeCell ref="C223:C227"/>
    <mergeCell ref="A228:A232"/>
    <mergeCell ref="B228:B232"/>
    <mergeCell ref="C228:C232"/>
    <mergeCell ref="A204:A208"/>
    <mergeCell ref="B204:B208"/>
    <mergeCell ref="C204:C208"/>
    <mergeCell ref="A209:A215"/>
    <mergeCell ref="B209:B215"/>
    <mergeCell ref="C209:C215"/>
    <mergeCell ref="D212:D214"/>
    <mergeCell ref="E212:E214"/>
    <mergeCell ref="F212:F214"/>
    <mergeCell ref="A175:A179"/>
    <mergeCell ref="B175:B179"/>
    <mergeCell ref="C175:C179"/>
    <mergeCell ref="A180:A184"/>
    <mergeCell ref="B180:B184"/>
    <mergeCell ref="C180:C184"/>
    <mergeCell ref="A185:A189"/>
    <mergeCell ref="B185:B189"/>
    <mergeCell ref="C185:C189"/>
    <mergeCell ref="D135:D136"/>
    <mergeCell ref="A138:A142"/>
    <mergeCell ref="B138:B142"/>
    <mergeCell ref="C138:C142"/>
    <mergeCell ref="A143:A147"/>
    <mergeCell ref="B143:B147"/>
    <mergeCell ref="C143:C147"/>
    <mergeCell ref="A148:A152"/>
    <mergeCell ref="B148:B152"/>
    <mergeCell ref="C148:C152"/>
    <mergeCell ref="A74:N74"/>
    <mergeCell ref="A75:N75"/>
    <mergeCell ref="A76:A81"/>
    <mergeCell ref="B76:B81"/>
    <mergeCell ref="C76:C81"/>
    <mergeCell ref="D79:D80"/>
    <mergeCell ref="A82:A86"/>
    <mergeCell ref="B82:B86"/>
    <mergeCell ref="C82:C86"/>
    <mergeCell ref="A9:A10"/>
    <mergeCell ref="B9:B10"/>
    <mergeCell ref="C9:C10"/>
    <mergeCell ref="D9:D10"/>
    <mergeCell ref="E9:G9"/>
    <mergeCell ref="H9:N9"/>
    <mergeCell ref="A12:A16"/>
    <mergeCell ref="B12:B16"/>
    <mergeCell ref="C12:C16"/>
    <mergeCell ref="A192:A196"/>
    <mergeCell ref="B192:B196"/>
    <mergeCell ref="C192:C196"/>
    <mergeCell ref="A190:N190"/>
    <mergeCell ref="A191:N191"/>
    <mergeCell ref="A197:A202"/>
    <mergeCell ref="B197:B202"/>
    <mergeCell ref="C197:C202"/>
    <mergeCell ref="D198:D199"/>
    <mergeCell ref="A158:A163"/>
    <mergeCell ref="B158:B163"/>
    <mergeCell ref="C158:C163"/>
    <mergeCell ref="D161:D162"/>
    <mergeCell ref="A164:A168"/>
    <mergeCell ref="B164:B168"/>
    <mergeCell ref="C164:C168"/>
    <mergeCell ref="A169:A174"/>
    <mergeCell ref="B169:B174"/>
    <mergeCell ref="C169:C174"/>
    <mergeCell ref="D172:D173"/>
    <mergeCell ref="A153:A157"/>
    <mergeCell ref="B153:B157"/>
    <mergeCell ref="C153:C157"/>
    <mergeCell ref="A117:A121"/>
    <mergeCell ref="B117:B121"/>
    <mergeCell ref="C117:C121"/>
    <mergeCell ref="A122:A126"/>
    <mergeCell ref="B122:B126"/>
    <mergeCell ref="C122:C126"/>
    <mergeCell ref="A127:A131"/>
    <mergeCell ref="B127:B131"/>
    <mergeCell ref="C127:C131"/>
    <mergeCell ref="A132:A137"/>
    <mergeCell ref="B132:B137"/>
    <mergeCell ref="C132:C137"/>
    <mergeCell ref="A112:A116"/>
    <mergeCell ref="B112:B116"/>
    <mergeCell ref="C112:C116"/>
    <mergeCell ref="A87:A91"/>
    <mergeCell ref="B87:B91"/>
    <mergeCell ref="C87:C91"/>
    <mergeCell ref="A92:A96"/>
    <mergeCell ref="B92:B96"/>
    <mergeCell ref="C92:C96"/>
    <mergeCell ref="A97:A101"/>
    <mergeCell ref="B97:B101"/>
    <mergeCell ref="C97:C101"/>
    <mergeCell ref="A102:A106"/>
    <mergeCell ref="B102:B106"/>
    <mergeCell ref="C102:C106"/>
    <mergeCell ref="A107:A111"/>
    <mergeCell ref="B107:B111"/>
    <mergeCell ref="C107:C111"/>
    <mergeCell ref="A69:A73"/>
    <mergeCell ref="B69:B73"/>
    <mergeCell ref="C69:C73"/>
    <mergeCell ref="A54:A58"/>
    <mergeCell ref="B54:B58"/>
    <mergeCell ref="C54:C58"/>
    <mergeCell ref="A59:A63"/>
    <mergeCell ref="B59:B63"/>
    <mergeCell ref="C59:C63"/>
    <mergeCell ref="A64:A68"/>
    <mergeCell ref="B64:B68"/>
    <mergeCell ref="C64:C68"/>
    <mergeCell ref="A49:A53"/>
    <mergeCell ref="B49:B53"/>
    <mergeCell ref="C49:C53"/>
    <mergeCell ref="A17:A21"/>
    <mergeCell ref="B17:B21"/>
    <mergeCell ref="C17:C21"/>
    <mergeCell ref="A22:N22"/>
    <mergeCell ref="A23:N23"/>
    <mergeCell ref="A24:A28"/>
    <mergeCell ref="B24:B28"/>
    <mergeCell ref="C24:C28"/>
    <mergeCell ref="A29:A33"/>
    <mergeCell ref="B29:B33"/>
    <mergeCell ref="C29:C33"/>
    <mergeCell ref="A34:A38"/>
    <mergeCell ref="B34:B38"/>
    <mergeCell ref="C34:C38"/>
    <mergeCell ref="A39:A43"/>
    <mergeCell ref="B39:B43"/>
    <mergeCell ref="C39:C43"/>
    <mergeCell ref="A44:A48"/>
    <mergeCell ref="B44:B48"/>
    <mergeCell ref="C44:C48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1"/>
  <sheetViews>
    <sheetView zoomScale="70" zoomScaleNormal="70" workbookViewId="0">
      <selection activeCell="B8" sqref="B8"/>
    </sheetView>
  </sheetViews>
  <sheetFormatPr defaultRowHeight="15"/>
  <cols>
    <col min="1" max="1" width="6.85546875" customWidth="1"/>
    <col min="2" max="2" width="27.42578125" customWidth="1"/>
    <col min="3" max="3" width="15.42578125" customWidth="1"/>
    <col min="4" max="4" width="17.140625" customWidth="1"/>
    <col min="6" max="6" width="12.7109375" customWidth="1"/>
    <col min="7" max="7" width="8.140625" customWidth="1"/>
    <col min="8" max="8" width="13.28515625" customWidth="1"/>
    <col min="9" max="9" width="12" customWidth="1"/>
    <col min="10" max="10" width="11.7109375" customWidth="1"/>
    <col min="11" max="11" width="12.85546875" customWidth="1"/>
    <col min="12" max="13" width="12.28515625" customWidth="1"/>
    <col min="14" max="14" width="11.85546875" customWidth="1"/>
    <col min="15" max="15" width="15" bestFit="1" customWidth="1"/>
  </cols>
  <sheetData>
    <row r="1" spans="1:15" ht="15.75">
      <c r="J1" s="13"/>
      <c r="L1" s="13" t="s">
        <v>178</v>
      </c>
    </row>
    <row r="2" spans="1:15" ht="15.75">
      <c r="J2" s="13"/>
    </row>
    <row r="3" spans="1:15" ht="15.75">
      <c r="A3" s="1"/>
      <c r="B3" s="1"/>
      <c r="C3" s="1"/>
      <c r="D3" s="1"/>
      <c r="E3" s="1"/>
      <c r="F3" s="1"/>
      <c r="G3" s="1"/>
      <c r="H3" s="1"/>
      <c r="I3" s="13"/>
      <c r="J3" s="13"/>
      <c r="K3" s="13"/>
      <c r="L3" s="13"/>
      <c r="M3" s="13"/>
      <c r="N3" s="13"/>
      <c r="O3" s="1"/>
    </row>
    <row r="4" spans="1:15" ht="15.75">
      <c r="A4" s="1"/>
      <c r="B4" s="1"/>
      <c r="C4" s="1"/>
      <c r="D4" s="1"/>
      <c r="E4" s="1"/>
      <c r="F4" s="1"/>
      <c r="G4" s="1"/>
      <c r="H4" s="1"/>
      <c r="I4" s="13"/>
      <c r="J4" s="13"/>
      <c r="K4" s="13"/>
      <c r="L4" s="13"/>
      <c r="M4" s="13"/>
      <c r="N4" s="13"/>
      <c r="O4" s="1"/>
    </row>
    <row r="5" spans="1:15" ht="15.75">
      <c r="A5" s="1"/>
      <c r="B5" s="13"/>
      <c r="C5" s="13" t="s">
        <v>85</v>
      </c>
      <c r="D5" s="13"/>
      <c r="E5" s="13"/>
      <c r="F5" s="13"/>
      <c r="G5" s="13"/>
      <c r="H5" s="13"/>
      <c r="I5" s="1"/>
      <c r="J5" s="13"/>
      <c r="K5" s="13"/>
      <c r="L5" s="13"/>
      <c r="M5" s="13"/>
      <c r="N5" s="13"/>
      <c r="O5" s="1"/>
    </row>
    <row r="6" spans="1:15" ht="15.75">
      <c r="A6" s="1"/>
      <c r="B6" s="13" t="s">
        <v>89</v>
      </c>
      <c r="C6" s="13"/>
      <c r="D6" s="13"/>
      <c r="E6" s="13"/>
      <c r="F6" s="13"/>
      <c r="G6" s="13"/>
      <c r="H6" s="13"/>
      <c r="I6" s="1"/>
      <c r="J6" s="13"/>
      <c r="K6" s="13"/>
      <c r="L6" s="13"/>
      <c r="M6" s="13"/>
      <c r="N6" s="13"/>
      <c r="O6" s="1"/>
    </row>
    <row r="7" spans="1:15" ht="15.75">
      <c r="A7" s="1"/>
      <c r="B7" s="13"/>
      <c r="C7" s="13" t="s">
        <v>88</v>
      </c>
      <c r="D7" s="13"/>
      <c r="E7" s="13"/>
      <c r="F7" s="13"/>
      <c r="G7" s="13"/>
      <c r="H7" s="14"/>
      <c r="I7" s="55"/>
      <c r="J7" s="55"/>
      <c r="K7" s="1"/>
      <c r="L7" s="1"/>
      <c r="M7" s="1"/>
      <c r="N7" s="35"/>
    </row>
    <row r="8" spans="1:15">
      <c r="A8" s="1"/>
      <c r="B8" s="1"/>
      <c r="C8" s="1"/>
      <c r="D8" s="1"/>
      <c r="E8" s="1"/>
      <c r="F8" s="7"/>
      <c r="G8" s="7"/>
      <c r="H8" s="121"/>
      <c r="I8" s="127">
        <f>I13+I14+I15</f>
        <v>1298202.375</v>
      </c>
      <c r="J8" s="127">
        <f t="shared" ref="J8:N8" si="0">J13+J14+J15</f>
        <v>1185945.6999999997</v>
      </c>
      <c r="K8" s="127">
        <f t="shared" si="0"/>
        <v>1224036</v>
      </c>
      <c r="L8" s="127">
        <f t="shared" si="0"/>
        <v>1238391.1999999997</v>
      </c>
      <c r="M8" s="127">
        <f t="shared" si="0"/>
        <v>1245903.3999999999</v>
      </c>
      <c r="N8" s="127">
        <f t="shared" si="0"/>
        <v>1258557.7000000002</v>
      </c>
    </row>
    <row r="9" spans="1:15">
      <c r="A9" s="172" t="s">
        <v>1</v>
      </c>
      <c r="B9" s="172" t="s">
        <v>28</v>
      </c>
      <c r="C9" s="172" t="s">
        <v>83</v>
      </c>
      <c r="D9" s="172" t="s">
        <v>84</v>
      </c>
      <c r="E9" s="185" t="s">
        <v>2</v>
      </c>
      <c r="F9" s="185"/>
      <c r="G9" s="185"/>
      <c r="H9" s="185" t="s">
        <v>3</v>
      </c>
      <c r="I9" s="185"/>
      <c r="J9" s="185"/>
      <c r="K9" s="185"/>
      <c r="L9" s="185"/>
      <c r="M9" s="185"/>
      <c r="N9" s="185"/>
    </row>
    <row r="10" spans="1:15">
      <c r="A10" s="173"/>
      <c r="B10" s="173"/>
      <c r="C10" s="173"/>
      <c r="D10" s="173"/>
      <c r="E10" s="124" t="s">
        <v>14</v>
      </c>
      <c r="F10" s="124" t="s">
        <v>16</v>
      </c>
      <c r="G10" s="124" t="s">
        <v>15</v>
      </c>
      <c r="H10" s="124" t="s">
        <v>9</v>
      </c>
      <c r="I10" s="124" t="s">
        <v>12</v>
      </c>
      <c r="J10" s="124" t="s">
        <v>13</v>
      </c>
      <c r="K10" s="124" t="s">
        <v>103</v>
      </c>
      <c r="L10" s="124" t="s">
        <v>107</v>
      </c>
      <c r="M10" s="124" t="s">
        <v>138</v>
      </c>
      <c r="N10" s="124" t="s">
        <v>145</v>
      </c>
    </row>
    <row r="11" spans="1:15">
      <c r="A11" s="56">
        <v>1</v>
      </c>
      <c r="B11" s="56">
        <v>2</v>
      </c>
      <c r="C11" s="56">
        <v>3</v>
      </c>
      <c r="D11" s="56">
        <v>4</v>
      </c>
      <c r="E11" s="56">
        <v>5</v>
      </c>
      <c r="F11" s="56">
        <v>6</v>
      </c>
      <c r="G11" s="56">
        <v>7</v>
      </c>
      <c r="H11" s="56">
        <v>8</v>
      </c>
      <c r="I11" s="57">
        <v>9</v>
      </c>
      <c r="J11" s="56">
        <v>10</v>
      </c>
      <c r="K11" s="56">
        <v>11</v>
      </c>
      <c r="L11" s="56">
        <v>12</v>
      </c>
      <c r="M11" s="56">
        <v>13</v>
      </c>
      <c r="N11" s="56">
        <v>14</v>
      </c>
    </row>
    <row r="12" spans="1:15" ht="57.75">
      <c r="A12" s="156"/>
      <c r="B12" s="153" t="s">
        <v>86</v>
      </c>
      <c r="C12" s="156" t="s">
        <v>19</v>
      </c>
      <c r="D12" s="87" t="s">
        <v>4</v>
      </c>
      <c r="E12" s="28" t="s">
        <v>182</v>
      </c>
      <c r="F12" s="87"/>
      <c r="G12" s="87"/>
      <c r="H12" s="58">
        <f>I12+J12+K12+L12+M12+N12</f>
        <v>7803978.9749999996</v>
      </c>
      <c r="I12" s="58">
        <f t="shared" ref="I12:N12" si="1">I13+I14+I15+I16</f>
        <v>1375547.375</v>
      </c>
      <c r="J12" s="58">
        <f t="shared" si="1"/>
        <v>1241940.6999999997</v>
      </c>
      <c r="K12" s="58">
        <f t="shared" si="1"/>
        <v>1279300.8</v>
      </c>
      <c r="L12" s="58">
        <f t="shared" si="1"/>
        <v>1293314.1999999997</v>
      </c>
      <c r="M12" s="58">
        <f t="shared" si="1"/>
        <v>1300712.3999999999</v>
      </c>
      <c r="N12" s="58">
        <f t="shared" si="1"/>
        <v>1313163.5000000002</v>
      </c>
      <c r="O12" s="31"/>
    </row>
    <row r="13" spans="1:15" ht="45">
      <c r="A13" s="173"/>
      <c r="B13" s="161"/>
      <c r="C13" s="156"/>
      <c r="D13" s="125" t="s">
        <v>5</v>
      </c>
      <c r="E13" s="126" t="s">
        <v>101</v>
      </c>
      <c r="F13" s="125"/>
      <c r="G13" s="125"/>
      <c r="H13" s="15">
        <f t="shared" ref="H13:H16" si="2">I13+J13+K13+L13+M13+N13</f>
        <v>5300849.5</v>
      </c>
      <c r="I13" s="4">
        <f t="shared" ref="I13:N13" si="3">I18+I76+I189+I209+I247</f>
        <v>897283.2</v>
      </c>
      <c r="J13" s="4">
        <f t="shared" si="3"/>
        <v>840546.39999999991</v>
      </c>
      <c r="K13" s="4">
        <f t="shared" si="3"/>
        <v>878579.00000000012</v>
      </c>
      <c r="L13" s="4">
        <f t="shared" si="3"/>
        <v>887762.09999999986</v>
      </c>
      <c r="M13" s="4">
        <f t="shared" si="3"/>
        <v>893549.99999999988</v>
      </c>
      <c r="N13" s="4">
        <f t="shared" si="3"/>
        <v>903128.8</v>
      </c>
    </row>
    <row r="14" spans="1:15" ht="30">
      <c r="A14" s="173"/>
      <c r="B14" s="161"/>
      <c r="C14" s="156"/>
      <c r="D14" s="125" t="s">
        <v>6</v>
      </c>
      <c r="E14" s="126" t="s">
        <v>101</v>
      </c>
      <c r="F14" s="125"/>
      <c r="G14" s="125"/>
      <c r="H14" s="15">
        <f t="shared" si="2"/>
        <v>17340.5</v>
      </c>
      <c r="I14" s="4">
        <f>I77+I248+I205</f>
        <v>8679.1</v>
      </c>
      <c r="J14" s="4">
        <f>J77+J248</f>
        <v>1663.6999999999998</v>
      </c>
      <c r="K14" s="4">
        <f>K77+K248</f>
        <v>1720.8999999999999</v>
      </c>
      <c r="L14" s="4">
        <f>L77+L248</f>
        <v>1747.6999999999998</v>
      </c>
      <c r="M14" s="4">
        <f>M77+M248</f>
        <v>1756.6</v>
      </c>
      <c r="N14" s="4">
        <f>N77+N248</f>
        <v>1772.5</v>
      </c>
    </row>
    <row r="15" spans="1:15" ht="30">
      <c r="A15" s="173"/>
      <c r="B15" s="161"/>
      <c r="C15" s="156"/>
      <c r="D15" s="125" t="s">
        <v>8</v>
      </c>
      <c r="E15" s="126" t="s">
        <v>97</v>
      </c>
      <c r="F15" s="125"/>
      <c r="G15" s="125"/>
      <c r="H15" s="15">
        <f t="shared" si="2"/>
        <v>2132846.375</v>
      </c>
      <c r="I15" s="4">
        <f t="shared" ref="I15:N15" si="4">I20+I78+I191+I211+I235+I236+I237</f>
        <v>392240.07500000001</v>
      </c>
      <c r="J15" s="4">
        <f t="shared" si="4"/>
        <v>343735.6</v>
      </c>
      <c r="K15" s="4">
        <f t="shared" si="4"/>
        <v>343736.1</v>
      </c>
      <c r="L15" s="4">
        <f t="shared" si="4"/>
        <v>348881.4</v>
      </c>
      <c r="M15" s="4">
        <f t="shared" si="4"/>
        <v>350596.8</v>
      </c>
      <c r="N15" s="4">
        <f t="shared" si="4"/>
        <v>353656.4</v>
      </c>
    </row>
    <row r="16" spans="1:15" ht="30">
      <c r="A16" s="173"/>
      <c r="B16" s="187"/>
      <c r="C16" s="156"/>
      <c r="D16" s="125" t="s">
        <v>7</v>
      </c>
      <c r="E16" s="126" t="s">
        <v>97</v>
      </c>
      <c r="F16" s="125"/>
      <c r="G16" s="125"/>
      <c r="H16" s="15">
        <f t="shared" si="2"/>
        <v>352942.6</v>
      </c>
      <c r="I16" s="4">
        <f t="shared" ref="I16:N16" si="5">I21+I79+I192+I212</f>
        <v>77345</v>
      </c>
      <c r="J16" s="4">
        <f t="shared" si="5"/>
        <v>55994.999999999993</v>
      </c>
      <c r="K16" s="4">
        <f t="shared" si="5"/>
        <v>55264.799999999996</v>
      </c>
      <c r="L16" s="4">
        <f t="shared" si="5"/>
        <v>54922.999999999993</v>
      </c>
      <c r="M16" s="4">
        <f t="shared" si="5"/>
        <v>54808.999999999993</v>
      </c>
      <c r="N16" s="4">
        <f t="shared" si="5"/>
        <v>54605.799999999996</v>
      </c>
    </row>
    <row r="17" spans="1:14" ht="30">
      <c r="A17" s="156">
        <v>1</v>
      </c>
      <c r="B17" s="156" t="s">
        <v>17</v>
      </c>
      <c r="C17" s="156" t="s">
        <v>19</v>
      </c>
      <c r="D17" s="125" t="s">
        <v>18</v>
      </c>
      <c r="E17" s="126" t="s">
        <v>100</v>
      </c>
      <c r="F17" s="125">
        <v>1510000000</v>
      </c>
      <c r="G17" s="87"/>
      <c r="H17" s="29">
        <f>I17+J17+K17+L17+M17+N17</f>
        <v>3064044.6</v>
      </c>
      <c r="I17" s="29">
        <f t="shared" ref="I17:N17" si="6">I18+I20+I21</f>
        <v>532311.60000000009</v>
      </c>
      <c r="J17" s="29">
        <f t="shared" si="6"/>
        <v>492056</v>
      </c>
      <c r="K17" s="29">
        <f t="shared" si="6"/>
        <v>505502.40000000014</v>
      </c>
      <c r="L17" s="29">
        <f t="shared" si="6"/>
        <v>507911.7</v>
      </c>
      <c r="M17" s="29">
        <f t="shared" si="6"/>
        <v>510671.00000000006</v>
      </c>
      <c r="N17" s="29">
        <f t="shared" si="6"/>
        <v>515591.9</v>
      </c>
    </row>
    <row r="18" spans="1:14" ht="39.75" customHeight="1">
      <c r="A18" s="156"/>
      <c r="B18" s="173"/>
      <c r="C18" s="156"/>
      <c r="D18" s="6" t="s">
        <v>5</v>
      </c>
      <c r="E18" s="126" t="s">
        <v>100</v>
      </c>
      <c r="F18" s="125">
        <v>1510000000</v>
      </c>
      <c r="G18" s="125"/>
      <c r="H18" s="4">
        <f>I18+J18+K18+L18+M18+N18</f>
        <v>2154013</v>
      </c>
      <c r="I18" s="4">
        <f>I30+I35+I40+I45+I50+I55+I60+I65+I70</f>
        <v>369130.70000000007</v>
      </c>
      <c r="J18" s="4">
        <f t="shared" ref="J18:N18" si="7">J30+J35+J40+J45+J50+J55+J60+J65+J70</f>
        <v>344343.19999999995</v>
      </c>
      <c r="K18" s="4">
        <f t="shared" si="7"/>
        <v>357789.60000000009</v>
      </c>
      <c r="L18" s="4">
        <f t="shared" si="7"/>
        <v>358253.8</v>
      </c>
      <c r="M18" s="4">
        <f t="shared" si="7"/>
        <v>360365.10000000003</v>
      </c>
      <c r="N18" s="4">
        <f t="shared" si="7"/>
        <v>364130.6</v>
      </c>
    </row>
    <row r="19" spans="1:14" ht="30">
      <c r="A19" s="156"/>
      <c r="B19" s="173"/>
      <c r="C19" s="156"/>
      <c r="D19" s="125" t="s">
        <v>6</v>
      </c>
      <c r="E19" s="126" t="s">
        <v>36</v>
      </c>
      <c r="F19" s="125">
        <v>1510000000</v>
      </c>
      <c r="G19" s="125"/>
      <c r="H19" s="4"/>
      <c r="I19" s="4"/>
      <c r="J19" s="125"/>
      <c r="K19" s="4"/>
      <c r="L19" s="125"/>
      <c r="M19" s="125"/>
      <c r="N19" s="15"/>
    </row>
    <row r="20" spans="1:14" ht="30">
      <c r="A20" s="156"/>
      <c r="B20" s="173"/>
      <c r="C20" s="156"/>
      <c r="D20" s="125" t="s">
        <v>8</v>
      </c>
      <c r="E20" s="126" t="s">
        <v>36</v>
      </c>
      <c r="F20" s="125">
        <v>1510000000</v>
      </c>
      <c r="G20" s="125"/>
      <c r="H20" s="4">
        <f>I20+J20+K20+L20+M20+N20</f>
        <v>669627.20000000007</v>
      </c>
      <c r="I20" s="4">
        <f>I27+I57+I62+I67+I72</f>
        <v>121216</v>
      </c>
      <c r="J20" s="4">
        <f t="shared" ref="J20:N20" si="8">J27+J57+J62+J67+J72</f>
        <v>108024.9</v>
      </c>
      <c r="K20" s="4">
        <f t="shared" si="8"/>
        <v>108024.9</v>
      </c>
      <c r="L20" s="4">
        <f t="shared" si="8"/>
        <v>109970</v>
      </c>
      <c r="M20" s="4">
        <f t="shared" si="8"/>
        <v>110618</v>
      </c>
      <c r="N20" s="4">
        <f t="shared" si="8"/>
        <v>111773.4</v>
      </c>
    </row>
    <row r="21" spans="1:14" ht="30">
      <c r="A21" s="156"/>
      <c r="B21" s="173"/>
      <c r="C21" s="156"/>
      <c r="D21" s="125" t="s">
        <v>7</v>
      </c>
      <c r="E21" s="126" t="s">
        <v>36</v>
      </c>
      <c r="F21" s="125">
        <v>1510000000</v>
      </c>
      <c r="G21" s="125"/>
      <c r="H21" s="4">
        <f>I21+J21+K21+L21+M21+N21</f>
        <v>240404.4</v>
      </c>
      <c r="I21" s="4">
        <f>I28</f>
        <v>41964.9</v>
      </c>
      <c r="J21" s="4">
        <f t="shared" ref="J21:N21" si="9">J28</f>
        <v>39687.9</v>
      </c>
      <c r="K21" s="4">
        <f t="shared" si="9"/>
        <v>39687.9</v>
      </c>
      <c r="L21" s="4">
        <f t="shared" si="9"/>
        <v>39687.9</v>
      </c>
      <c r="M21" s="4">
        <f t="shared" si="9"/>
        <v>39687.9</v>
      </c>
      <c r="N21" s="4">
        <f t="shared" si="9"/>
        <v>39687.9</v>
      </c>
    </row>
    <row r="22" spans="1:14">
      <c r="A22" s="186" t="s">
        <v>72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4"/>
    </row>
    <row r="23" spans="1:14">
      <c r="A23" s="186" t="s">
        <v>73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4"/>
    </row>
    <row r="24" spans="1:14" ht="30">
      <c r="A24" s="152" t="s">
        <v>21</v>
      </c>
      <c r="B24" s="156" t="s">
        <v>20</v>
      </c>
      <c r="C24" s="172"/>
      <c r="D24" s="140" t="s">
        <v>18</v>
      </c>
      <c r="E24" s="149" t="s">
        <v>36</v>
      </c>
      <c r="F24" s="140">
        <v>1510142090</v>
      </c>
      <c r="G24" s="140"/>
      <c r="H24" s="4">
        <f>I24+J24+K24+L24+M24+N24</f>
        <v>909614.7</v>
      </c>
      <c r="I24" s="4">
        <f>I27+I28</f>
        <v>162764</v>
      </c>
      <c r="J24" s="4">
        <f>J27+J28</f>
        <v>147712.79999999999</v>
      </c>
      <c r="K24" s="4">
        <f>K27+K28</f>
        <v>147712.79999999999</v>
      </c>
      <c r="L24" s="4">
        <f t="shared" ref="L24:N24" si="10">L27+L28</f>
        <v>149657.9</v>
      </c>
      <c r="M24" s="4">
        <f t="shared" si="10"/>
        <v>150305.9</v>
      </c>
      <c r="N24" s="4">
        <f t="shared" si="10"/>
        <v>151461.29999999999</v>
      </c>
    </row>
    <row r="25" spans="1:14" ht="26.25">
      <c r="A25" s="152"/>
      <c r="B25" s="156"/>
      <c r="C25" s="172"/>
      <c r="D25" s="6" t="s">
        <v>5</v>
      </c>
      <c r="E25" s="149"/>
      <c r="F25" s="140"/>
      <c r="G25" s="140"/>
      <c r="H25" s="140"/>
      <c r="I25" s="4"/>
      <c r="J25" s="140"/>
      <c r="K25" s="4"/>
      <c r="L25" s="140"/>
      <c r="M25" s="140"/>
      <c r="N25" s="140"/>
    </row>
    <row r="26" spans="1:14" ht="30">
      <c r="A26" s="152"/>
      <c r="B26" s="156"/>
      <c r="C26" s="172"/>
      <c r="D26" s="140" t="s">
        <v>6</v>
      </c>
      <c r="E26" s="149"/>
      <c r="F26" s="140"/>
      <c r="G26" s="140"/>
      <c r="H26" s="140"/>
      <c r="I26" s="4"/>
      <c r="J26" s="140"/>
      <c r="K26" s="4"/>
      <c r="L26" s="140"/>
      <c r="M26" s="140"/>
      <c r="N26" s="140"/>
    </row>
    <row r="27" spans="1:14" ht="30">
      <c r="A27" s="152"/>
      <c r="B27" s="156"/>
      <c r="C27" s="172"/>
      <c r="D27" s="140" t="s">
        <v>8</v>
      </c>
      <c r="E27" s="149" t="s">
        <v>36</v>
      </c>
      <c r="F27" s="140">
        <v>1510142090</v>
      </c>
      <c r="G27" s="140">
        <v>600</v>
      </c>
      <c r="H27" s="4">
        <f>I27+J27+K27+L27+M27+N27</f>
        <v>669210.30000000005</v>
      </c>
      <c r="I27" s="4">
        <v>120799.1</v>
      </c>
      <c r="J27" s="140">
        <v>108024.9</v>
      </c>
      <c r="K27" s="4">
        <v>108024.9</v>
      </c>
      <c r="L27" s="140">
        <v>109970</v>
      </c>
      <c r="M27" s="140">
        <v>110618</v>
      </c>
      <c r="N27" s="15">
        <v>111773.4</v>
      </c>
    </row>
    <row r="28" spans="1:14" ht="30">
      <c r="A28" s="152"/>
      <c r="B28" s="156"/>
      <c r="C28" s="172"/>
      <c r="D28" s="140" t="s">
        <v>7</v>
      </c>
      <c r="E28" s="149" t="s">
        <v>36</v>
      </c>
      <c r="F28" s="140">
        <v>1510142090</v>
      </c>
      <c r="G28" s="140">
        <v>900</v>
      </c>
      <c r="H28" s="4">
        <f>I28+J28+K28+L28+M28+N28</f>
        <v>240404.4</v>
      </c>
      <c r="I28" s="4">
        <v>41964.9</v>
      </c>
      <c r="J28" s="140">
        <v>39687.9</v>
      </c>
      <c r="K28" s="4">
        <v>39687.9</v>
      </c>
      <c r="L28" s="140">
        <v>39687.9</v>
      </c>
      <c r="M28" s="140">
        <v>39687.9</v>
      </c>
      <c r="N28" s="140">
        <v>39687.9</v>
      </c>
    </row>
    <row r="29" spans="1:14" ht="27.75" customHeight="1">
      <c r="A29" s="152" t="s">
        <v>22</v>
      </c>
      <c r="B29" s="174" t="s">
        <v>23</v>
      </c>
      <c r="C29" s="156"/>
      <c r="D29" s="140" t="s">
        <v>18</v>
      </c>
      <c r="E29" s="149" t="s">
        <v>69</v>
      </c>
      <c r="F29" s="140">
        <v>1510273010</v>
      </c>
      <c r="G29" s="140"/>
      <c r="H29" s="4">
        <f>I29+J29+K29+L29+M29+N29</f>
        <v>136664.6</v>
      </c>
      <c r="I29" s="4">
        <f t="shared" ref="I29:N29" si="11">I30</f>
        <v>20984.1</v>
      </c>
      <c r="J29" s="4">
        <f t="shared" si="11"/>
        <v>22077.5</v>
      </c>
      <c r="K29" s="4">
        <f t="shared" si="11"/>
        <v>22960.5</v>
      </c>
      <c r="L29" s="4">
        <f t="shared" si="11"/>
        <v>23373.8</v>
      </c>
      <c r="M29" s="4">
        <f t="shared" si="11"/>
        <v>23511.5</v>
      </c>
      <c r="N29" s="4">
        <f t="shared" si="11"/>
        <v>23757.200000000001</v>
      </c>
    </row>
    <row r="30" spans="1:14" ht="38.25" customHeight="1">
      <c r="A30" s="152"/>
      <c r="B30" s="176"/>
      <c r="C30" s="156"/>
      <c r="D30" s="6" t="s">
        <v>5</v>
      </c>
      <c r="E30" s="149" t="s">
        <v>69</v>
      </c>
      <c r="F30" s="140">
        <v>1510273010</v>
      </c>
      <c r="G30" s="140">
        <v>600</v>
      </c>
      <c r="H30" s="4">
        <f>I30+J30+K30+L30+M30+N30</f>
        <v>136664.6</v>
      </c>
      <c r="I30" s="140">
        <v>20984.1</v>
      </c>
      <c r="J30" s="140">
        <v>22077.5</v>
      </c>
      <c r="K30" s="4">
        <v>22960.5</v>
      </c>
      <c r="L30" s="140">
        <v>23373.8</v>
      </c>
      <c r="M30" s="140">
        <v>23511.5</v>
      </c>
      <c r="N30" s="15">
        <v>23757.200000000001</v>
      </c>
    </row>
    <row r="31" spans="1:14" ht="26.25">
      <c r="A31" s="152"/>
      <c r="B31" s="176"/>
      <c r="C31" s="156"/>
      <c r="D31" s="6" t="s">
        <v>6</v>
      </c>
      <c r="E31" s="149"/>
      <c r="F31" s="140"/>
      <c r="G31" s="140"/>
      <c r="H31" s="140"/>
      <c r="I31" s="140"/>
      <c r="J31" s="140"/>
      <c r="K31" s="4"/>
      <c r="L31" s="140"/>
      <c r="M31" s="140"/>
      <c r="N31" s="140"/>
    </row>
    <row r="32" spans="1:14" ht="30">
      <c r="A32" s="152"/>
      <c r="B32" s="176"/>
      <c r="C32" s="156"/>
      <c r="D32" s="140" t="s">
        <v>8</v>
      </c>
      <c r="E32" s="149"/>
      <c r="F32" s="140"/>
      <c r="G32" s="140"/>
      <c r="H32" s="140"/>
      <c r="I32" s="140"/>
      <c r="J32" s="140"/>
      <c r="K32" s="4"/>
      <c r="L32" s="140"/>
      <c r="M32" s="140"/>
      <c r="N32" s="140"/>
    </row>
    <row r="33" spans="1:14" ht="30">
      <c r="A33" s="152"/>
      <c r="B33" s="176"/>
      <c r="C33" s="156"/>
      <c r="D33" s="140" t="s">
        <v>7</v>
      </c>
      <c r="E33" s="149"/>
      <c r="F33" s="140"/>
      <c r="G33" s="140"/>
      <c r="H33" s="140"/>
      <c r="I33" s="140"/>
      <c r="J33" s="140"/>
      <c r="K33" s="4"/>
      <c r="L33" s="140"/>
      <c r="M33" s="140"/>
      <c r="N33" s="140"/>
    </row>
    <row r="34" spans="1:14" ht="30">
      <c r="A34" s="152" t="s">
        <v>24</v>
      </c>
      <c r="B34" s="174" t="s">
        <v>76</v>
      </c>
      <c r="C34" s="172"/>
      <c r="D34" s="140" t="s">
        <v>18</v>
      </c>
      <c r="E34" s="149" t="s">
        <v>36</v>
      </c>
      <c r="F34" s="140">
        <v>1510373020</v>
      </c>
      <c r="G34" s="140"/>
      <c r="H34" s="4">
        <f>I34+J34+K34+L34+M34+N34</f>
        <v>1465318.7</v>
      </c>
      <c r="I34" s="4">
        <f>I35</f>
        <v>246987.2</v>
      </c>
      <c r="J34" s="4">
        <f t="shared" ref="J34:N34" si="12">J35</f>
        <v>231794.9</v>
      </c>
      <c r="K34" s="4">
        <f t="shared" si="12"/>
        <v>241993.9</v>
      </c>
      <c r="L34" s="4">
        <f t="shared" si="12"/>
        <v>246350</v>
      </c>
      <c r="M34" s="4">
        <f t="shared" si="12"/>
        <v>247801.7</v>
      </c>
      <c r="N34" s="4">
        <f t="shared" si="12"/>
        <v>250391</v>
      </c>
    </row>
    <row r="35" spans="1:14" ht="40.5" customHeight="1">
      <c r="A35" s="152"/>
      <c r="B35" s="173"/>
      <c r="C35" s="172"/>
      <c r="D35" s="148" t="s">
        <v>5</v>
      </c>
      <c r="E35" s="147" t="s">
        <v>36</v>
      </c>
      <c r="F35" s="146">
        <v>1510373020</v>
      </c>
      <c r="G35" s="140">
        <v>600</v>
      </c>
      <c r="H35" s="4">
        <f>I35+J35+K35+L35+M35+N35</f>
        <v>1465318.7</v>
      </c>
      <c r="I35" s="4">
        <v>246987.2</v>
      </c>
      <c r="J35" s="4">
        <v>231794.9</v>
      </c>
      <c r="K35" s="4">
        <v>241993.9</v>
      </c>
      <c r="L35" s="4">
        <v>246350</v>
      </c>
      <c r="M35" s="140">
        <v>247801.7</v>
      </c>
      <c r="N35" s="4">
        <v>250391</v>
      </c>
    </row>
    <row r="36" spans="1:14" ht="30">
      <c r="A36" s="152"/>
      <c r="B36" s="173"/>
      <c r="C36" s="172"/>
      <c r="D36" s="140" t="s">
        <v>6</v>
      </c>
      <c r="E36" s="149"/>
      <c r="F36" s="140"/>
      <c r="G36" s="140"/>
      <c r="H36" s="140"/>
      <c r="I36" s="140"/>
      <c r="J36" s="140"/>
      <c r="K36" s="4"/>
      <c r="L36" s="140"/>
      <c r="M36" s="140"/>
      <c r="N36" s="140"/>
    </row>
    <row r="37" spans="1:14" ht="30">
      <c r="A37" s="152"/>
      <c r="B37" s="173"/>
      <c r="C37" s="172"/>
      <c r="D37" s="140" t="s">
        <v>8</v>
      </c>
      <c r="E37" s="149"/>
      <c r="F37" s="140"/>
      <c r="G37" s="140"/>
      <c r="H37" s="140"/>
      <c r="I37" s="140"/>
      <c r="J37" s="140"/>
      <c r="K37" s="4"/>
      <c r="L37" s="140"/>
      <c r="M37" s="140"/>
      <c r="N37" s="140"/>
    </row>
    <row r="38" spans="1:14" ht="30">
      <c r="A38" s="152"/>
      <c r="B38" s="173"/>
      <c r="C38" s="172"/>
      <c r="D38" s="140" t="s">
        <v>7</v>
      </c>
      <c r="E38" s="149"/>
      <c r="F38" s="140"/>
      <c r="G38" s="140"/>
      <c r="H38" s="140"/>
      <c r="I38" s="140"/>
      <c r="J38" s="140"/>
      <c r="K38" s="4"/>
      <c r="L38" s="140"/>
      <c r="M38" s="140"/>
      <c r="N38" s="140"/>
    </row>
    <row r="39" spans="1:14" ht="30">
      <c r="A39" s="152" t="s">
        <v>25</v>
      </c>
      <c r="B39" s="174" t="s">
        <v>77</v>
      </c>
      <c r="C39" s="172"/>
      <c r="D39" s="140" t="s">
        <v>18</v>
      </c>
      <c r="E39" s="149" t="s">
        <v>36</v>
      </c>
      <c r="F39" s="140">
        <v>1510473030</v>
      </c>
      <c r="G39" s="140"/>
      <c r="H39" s="4">
        <f>I39+J39+K39+L39+M39+N39</f>
        <v>18540.900000000001</v>
      </c>
      <c r="I39" s="4">
        <f t="shared" ref="I39:N39" si="13">I40</f>
        <v>2842.4</v>
      </c>
      <c r="J39" s="4">
        <f t="shared" si="13"/>
        <v>3002.9</v>
      </c>
      <c r="K39" s="4">
        <f t="shared" si="13"/>
        <v>3114.2</v>
      </c>
      <c r="L39" s="4">
        <f t="shared" si="13"/>
        <v>3170.2</v>
      </c>
      <c r="M39" s="4">
        <f t="shared" si="13"/>
        <v>3188.9</v>
      </c>
      <c r="N39" s="4">
        <f t="shared" si="13"/>
        <v>3222.3</v>
      </c>
    </row>
    <row r="40" spans="1:14" ht="41.25" customHeight="1">
      <c r="A40" s="152"/>
      <c r="B40" s="176"/>
      <c r="C40" s="172"/>
      <c r="D40" s="6" t="s">
        <v>5</v>
      </c>
      <c r="E40" s="149" t="s">
        <v>36</v>
      </c>
      <c r="F40" s="140">
        <v>1510473030</v>
      </c>
      <c r="G40" s="140">
        <v>600</v>
      </c>
      <c r="H40" s="4">
        <f>I40+J40+K40+L40+M40+N40</f>
        <v>18540.900000000001</v>
      </c>
      <c r="I40" s="4">
        <v>2842.4</v>
      </c>
      <c r="J40" s="4">
        <v>3002.9</v>
      </c>
      <c r="K40" s="4">
        <v>3114.2</v>
      </c>
      <c r="L40" s="140">
        <v>3170.2</v>
      </c>
      <c r="M40" s="140">
        <v>3188.9</v>
      </c>
      <c r="N40" s="15">
        <v>3222.3</v>
      </c>
    </row>
    <row r="41" spans="1:14" ht="30">
      <c r="A41" s="152"/>
      <c r="B41" s="176"/>
      <c r="C41" s="172"/>
      <c r="D41" s="140" t="s">
        <v>6</v>
      </c>
      <c r="E41" s="149"/>
      <c r="F41" s="140"/>
      <c r="G41" s="140"/>
      <c r="H41" s="140"/>
      <c r="I41" s="140"/>
      <c r="J41" s="140"/>
      <c r="K41" s="4"/>
      <c r="L41" s="140"/>
      <c r="M41" s="140"/>
      <c r="N41" s="140"/>
    </row>
    <row r="42" spans="1:14" ht="30">
      <c r="A42" s="152"/>
      <c r="B42" s="176"/>
      <c r="C42" s="172"/>
      <c r="D42" s="140" t="s">
        <v>8</v>
      </c>
      <c r="E42" s="149"/>
      <c r="F42" s="140"/>
      <c r="G42" s="140"/>
      <c r="H42" s="140"/>
      <c r="I42" s="140"/>
      <c r="J42" s="140"/>
      <c r="K42" s="4"/>
      <c r="L42" s="140"/>
      <c r="M42" s="140"/>
      <c r="N42" s="140"/>
    </row>
    <row r="43" spans="1:14" ht="30">
      <c r="A43" s="152"/>
      <c r="B43" s="176"/>
      <c r="C43" s="172"/>
      <c r="D43" s="140" t="s">
        <v>7</v>
      </c>
      <c r="E43" s="149"/>
      <c r="F43" s="140"/>
      <c r="G43" s="140"/>
      <c r="H43" s="140"/>
      <c r="I43" s="140"/>
      <c r="J43" s="140"/>
      <c r="K43" s="4"/>
      <c r="L43" s="140"/>
      <c r="M43" s="140"/>
      <c r="N43" s="140"/>
    </row>
    <row r="44" spans="1:14" ht="30">
      <c r="A44" s="152" t="s">
        <v>26</v>
      </c>
      <c r="B44" s="174" t="s">
        <v>78</v>
      </c>
      <c r="C44" s="156"/>
      <c r="D44" s="140" t="s">
        <v>18</v>
      </c>
      <c r="E44" s="149" t="s">
        <v>36</v>
      </c>
      <c r="F44" s="140">
        <v>1510573300</v>
      </c>
      <c r="G44" s="140"/>
      <c r="H44" s="4">
        <f>I44+J44+K44+L44+M44+N44</f>
        <v>518904.69999999995</v>
      </c>
      <c r="I44" s="4">
        <f>I45</f>
        <v>89429.6</v>
      </c>
      <c r="J44" s="4">
        <f t="shared" ref="J44:N44" si="14">J45</f>
        <v>86383.4</v>
      </c>
      <c r="K44" s="4">
        <f t="shared" si="14"/>
        <v>88589.6</v>
      </c>
      <c r="L44" s="4">
        <f t="shared" si="14"/>
        <v>84208.1</v>
      </c>
      <c r="M44" s="4">
        <f t="shared" si="14"/>
        <v>84704.5</v>
      </c>
      <c r="N44" s="4">
        <f t="shared" si="14"/>
        <v>85589.5</v>
      </c>
    </row>
    <row r="45" spans="1:14" ht="42.75" customHeight="1">
      <c r="A45" s="152"/>
      <c r="B45" s="176"/>
      <c r="C45" s="156"/>
      <c r="D45" s="137" t="s">
        <v>5</v>
      </c>
      <c r="E45" s="144" t="s">
        <v>36</v>
      </c>
      <c r="F45" s="138">
        <v>1510573300</v>
      </c>
      <c r="G45" s="140">
        <v>600</v>
      </c>
      <c r="H45" s="4">
        <f>I45+J45+K45+L45+M45+N45</f>
        <v>518904.69999999995</v>
      </c>
      <c r="I45" s="140">
        <v>89429.6</v>
      </c>
      <c r="J45" s="86">
        <v>86383.4</v>
      </c>
      <c r="K45" s="4">
        <v>88589.6</v>
      </c>
      <c r="L45" s="140">
        <v>84208.1</v>
      </c>
      <c r="M45" s="140">
        <v>84704.5</v>
      </c>
      <c r="N45" s="140">
        <v>85589.5</v>
      </c>
    </row>
    <row r="46" spans="1:14" ht="26.25">
      <c r="A46" s="152"/>
      <c r="B46" s="176"/>
      <c r="C46" s="156"/>
      <c r="D46" s="6" t="s">
        <v>6</v>
      </c>
      <c r="E46" s="149"/>
      <c r="F46" s="140"/>
      <c r="G46" s="140"/>
      <c r="H46" s="140"/>
      <c r="I46" s="140"/>
      <c r="J46" s="140"/>
      <c r="K46" s="4"/>
      <c r="L46" s="140"/>
      <c r="M46" s="140"/>
      <c r="N46" s="140"/>
    </row>
    <row r="47" spans="1:14" ht="26.25">
      <c r="A47" s="152"/>
      <c r="B47" s="176"/>
      <c r="C47" s="156"/>
      <c r="D47" s="6" t="s">
        <v>8</v>
      </c>
      <c r="E47" s="149"/>
      <c r="F47" s="140"/>
      <c r="G47" s="140"/>
      <c r="H47" s="140"/>
      <c r="I47" s="140"/>
      <c r="J47" s="140"/>
      <c r="K47" s="4"/>
      <c r="L47" s="140"/>
      <c r="M47" s="140"/>
      <c r="N47" s="140"/>
    </row>
    <row r="48" spans="1:14" ht="26.25">
      <c r="A48" s="152"/>
      <c r="B48" s="176"/>
      <c r="C48" s="156"/>
      <c r="D48" s="6" t="s">
        <v>7</v>
      </c>
      <c r="E48" s="149"/>
      <c r="F48" s="140"/>
      <c r="G48" s="140"/>
      <c r="H48" s="140"/>
      <c r="I48" s="140"/>
      <c r="J48" s="140"/>
      <c r="K48" s="4"/>
      <c r="L48" s="140"/>
      <c r="M48" s="140"/>
      <c r="N48" s="140"/>
    </row>
    <row r="49" spans="1:16" ht="57" customHeight="1">
      <c r="A49" s="152" t="s">
        <v>27</v>
      </c>
      <c r="B49" s="174" t="s">
        <v>79</v>
      </c>
      <c r="C49" s="156"/>
      <c r="D49" s="140" t="s">
        <v>18</v>
      </c>
      <c r="E49" s="149" t="s">
        <v>36</v>
      </c>
      <c r="F49" s="140">
        <v>1510673320</v>
      </c>
      <c r="G49" s="140"/>
      <c r="H49" s="4">
        <f>I49+J49+K49+L49+M49+N49</f>
        <v>6693.2000000000007</v>
      </c>
      <c r="I49" s="86">
        <f>I50</f>
        <v>996.5</v>
      </c>
      <c r="J49" s="140">
        <f>J50</f>
        <v>1084.5</v>
      </c>
      <c r="K49" s="140">
        <f>K50</f>
        <v>1131.4000000000001</v>
      </c>
      <c r="L49" s="140">
        <f t="shared" ref="L49:N49" si="15">L50</f>
        <v>1151.7</v>
      </c>
      <c r="M49" s="140">
        <f t="shared" si="15"/>
        <v>1158.5</v>
      </c>
      <c r="N49" s="140">
        <f t="shared" si="15"/>
        <v>1170.5999999999999</v>
      </c>
    </row>
    <row r="50" spans="1:16" ht="42.75" customHeight="1">
      <c r="A50" s="152"/>
      <c r="B50" s="176"/>
      <c r="C50" s="156"/>
      <c r="D50" s="67" t="s">
        <v>5</v>
      </c>
      <c r="E50" s="149" t="s">
        <v>36</v>
      </c>
      <c r="F50" s="140">
        <v>1510673320</v>
      </c>
      <c r="G50" s="140">
        <v>600</v>
      </c>
      <c r="H50" s="4">
        <f>I50+J50+K50+L50+M50+N50</f>
        <v>6693.2000000000007</v>
      </c>
      <c r="I50" s="86">
        <v>996.5</v>
      </c>
      <c r="J50" s="140">
        <v>1084.5</v>
      </c>
      <c r="K50" s="4">
        <v>1131.4000000000001</v>
      </c>
      <c r="L50" s="4">
        <v>1151.7</v>
      </c>
      <c r="M50" s="4">
        <v>1158.5</v>
      </c>
      <c r="N50" s="4">
        <v>1170.5999999999999</v>
      </c>
    </row>
    <row r="51" spans="1:16" ht="30" customHeight="1">
      <c r="A51" s="152"/>
      <c r="B51" s="176"/>
      <c r="C51" s="156"/>
      <c r="D51" s="140" t="s">
        <v>6</v>
      </c>
      <c r="E51" s="149"/>
      <c r="F51" s="140"/>
      <c r="G51" s="140"/>
      <c r="H51" s="140"/>
      <c r="I51" s="140"/>
      <c r="J51" s="140"/>
      <c r="K51" s="4"/>
      <c r="L51" s="140"/>
      <c r="M51" s="140"/>
      <c r="N51" s="15"/>
    </row>
    <row r="52" spans="1:16" ht="35.25" customHeight="1">
      <c r="A52" s="152"/>
      <c r="B52" s="176"/>
      <c r="C52" s="156"/>
      <c r="D52" s="140" t="s">
        <v>8</v>
      </c>
      <c r="E52" s="149"/>
      <c r="F52" s="140"/>
      <c r="G52" s="140"/>
      <c r="H52" s="140"/>
      <c r="I52" s="140"/>
      <c r="J52" s="140"/>
      <c r="K52" s="4"/>
      <c r="L52" s="140"/>
      <c r="M52" s="140"/>
      <c r="N52" s="15"/>
    </row>
    <row r="53" spans="1:16" ht="31.5" customHeight="1">
      <c r="A53" s="152"/>
      <c r="B53" s="176"/>
      <c r="C53" s="156"/>
      <c r="D53" s="140" t="s">
        <v>7</v>
      </c>
      <c r="E53" s="149"/>
      <c r="F53" s="140"/>
      <c r="G53" s="140"/>
      <c r="H53" s="140"/>
      <c r="I53" s="4"/>
      <c r="J53" s="140"/>
      <c r="K53" s="4"/>
      <c r="L53" s="140"/>
      <c r="M53" s="140"/>
      <c r="N53" s="15"/>
    </row>
    <row r="54" spans="1:16" ht="31.5" customHeight="1">
      <c r="A54" s="159" t="s">
        <v>109</v>
      </c>
      <c r="B54" s="177" t="s">
        <v>179</v>
      </c>
      <c r="C54" s="156"/>
      <c r="D54" s="140" t="s">
        <v>18</v>
      </c>
      <c r="E54" s="149" t="s">
        <v>36</v>
      </c>
      <c r="F54" s="140" t="s">
        <v>159</v>
      </c>
      <c r="G54" s="140"/>
      <c r="H54" s="4">
        <f>I54+J54+K54+L54+M54+N54</f>
        <v>6097</v>
      </c>
      <c r="I54" s="86">
        <f>I55+I56+I57+I58</f>
        <v>6097</v>
      </c>
      <c r="J54" s="86">
        <f t="shared" ref="J54:N54" si="16">J55+J56+J57+J58</f>
        <v>0</v>
      </c>
      <c r="K54" s="86">
        <f t="shared" si="16"/>
        <v>0</v>
      </c>
      <c r="L54" s="86">
        <f t="shared" si="16"/>
        <v>0</v>
      </c>
      <c r="M54" s="86">
        <f t="shared" si="16"/>
        <v>0</v>
      </c>
      <c r="N54" s="86">
        <f t="shared" si="16"/>
        <v>0</v>
      </c>
    </row>
    <row r="55" spans="1:16" ht="39" customHeight="1">
      <c r="A55" s="179"/>
      <c r="B55" s="178"/>
      <c r="C55" s="156"/>
      <c r="D55" s="67" t="s">
        <v>5</v>
      </c>
      <c r="E55" s="149" t="s">
        <v>36</v>
      </c>
      <c r="F55" s="140" t="s">
        <v>159</v>
      </c>
      <c r="G55" s="140">
        <v>600</v>
      </c>
      <c r="H55" s="4">
        <f>I55+J55+K55+L55+M55+N55</f>
        <v>5792.2</v>
      </c>
      <c r="I55" s="86">
        <v>5792.2</v>
      </c>
      <c r="J55" s="86">
        <v>0</v>
      </c>
      <c r="K55" s="86">
        <v>0</v>
      </c>
      <c r="L55" s="86">
        <v>0</v>
      </c>
      <c r="M55" s="86">
        <v>0</v>
      </c>
      <c r="N55" s="86">
        <v>0</v>
      </c>
    </row>
    <row r="56" spans="1:16" ht="31.5" customHeight="1">
      <c r="A56" s="179"/>
      <c r="B56" s="178"/>
      <c r="C56" s="156"/>
      <c r="D56" s="140" t="s">
        <v>6</v>
      </c>
      <c r="E56" s="149"/>
      <c r="F56" s="140"/>
      <c r="G56" s="140"/>
      <c r="H56" s="140"/>
      <c r="I56" s="140"/>
      <c r="J56" s="140"/>
      <c r="K56" s="4"/>
      <c r="L56" s="140"/>
      <c r="M56" s="140"/>
      <c r="N56" s="15"/>
    </row>
    <row r="57" spans="1:16" ht="31.5" customHeight="1">
      <c r="A57" s="179"/>
      <c r="B57" s="178"/>
      <c r="C57" s="156"/>
      <c r="D57" s="140" t="s">
        <v>8</v>
      </c>
      <c r="E57" s="149" t="s">
        <v>36</v>
      </c>
      <c r="F57" s="140" t="s">
        <v>159</v>
      </c>
      <c r="G57" s="140">
        <v>600</v>
      </c>
      <c r="H57" s="86">
        <f>I57+J57+K57+L57+M57+N57</f>
        <v>304.8</v>
      </c>
      <c r="I57" s="140">
        <v>304.8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94"/>
      <c r="P57" s="91"/>
    </row>
    <row r="58" spans="1:16" ht="31.5" customHeight="1">
      <c r="A58" s="180"/>
      <c r="B58" s="158"/>
      <c r="C58" s="156"/>
      <c r="D58" s="140" t="s">
        <v>7</v>
      </c>
      <c r="E58" s="149"/>
      <c r="F58" s="140"/>
      <c r="G58" s="140"/>
      <c r="H58" s="140"/>
      <c r="I58" s="4"/>
      <c r="J58" s="140"/>
      <c r="K58" s="4"/>
      <c r="L58" s="140"/>
      <c r="M58" s="140"/>
      <c r="N58" s="15"/>
    </row>
    <row r="59" spans="1:16" ht="31.5" customHeight="1">
      <c r="A59" s="159" t="s">
        <v>162</v>
      </c>
      <c r="B59" s="181" t="s">
        <v>173</v>
      </c>
      <c r="C59" s="156"/>
      <c r="D59" s="140" t="s">
        <v>18</v>
      </c>
      <c r="E59" s="149" t="s">
        <v>36</v>
      </c>
      <c r="F59" s="140" t="s">
        <v>160</v>
      </c>
      <c r="G59" s="140"/>
      <c r="H59" s="4">
        <f>I59+J59+K59+L59+M59+N59</f>
        <v>170</v>
      </c>
      <c r="I59" s="86">
        <f>I60+I61+I62+I63</f>
        <v>170</v>
      </c>
      <c r="J59" s="86">
        <f t="shared" ref="J59:N59" si="17">J60+J61+J62+J63</f>
        <v>0</v>
      </c>
      <c r="K59" s="86">
        <f t="shared" si="17"/>
        <v>0</v>
      </c>
      <c r="L59" s="86">
        <f t="shared" si="17"/>
        <v>0</v>
      </c>
      <c r="M59" s="86">
        <f t="shared" si="17"/>
        <v>0</v>
      </c>
      <c r="N59" s="86">
        <f t="shared" si="17"/>
        <v>0</v>
      </c>
    </row>
    <row r="60" spans="1:16" ht="39" customHeight="1">
      <c r="A60" s="179"/>
      <c r="B60" s="160"/>
      <c r="C60" s="156"/>
      <c r="D60" s="67" t="s">
        <v>5</v>
      </c>
      <c r="E60" s="149" t="s">
        <v>36</v>
      </c>
      <c r="F60" s="140" t="s">
        <v>160</v>
      </c>
      <c r="G60" s="140">
        <v>600</v>
      </c>
      <c r="H60" s="4">
        <f>I60+J60+K60+L60+M60+N60</f>
        <v>160</v>
      </c>
      <c r="I60" s="86">
        <v>160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</row>
    <row r="61" spans="1:16" ht="31.5" customHeight="1">
      <c r="A61" s="179"/>
      <c r="B61" s="160"/>
      <c r="C61" s="156"/>
      <c r="D61" s="140" t="s">
        <v>6</v>
      </c>
      <c r="E61" s="149"/>
      <c r="F61" s="140"/>
      <c r="G61" s="140"/>
      <c r="H61" s="140"/>
      <c r="I61" s="140"/>
      <c r="J61" s="86"/>
      <c r="K61" s="86"/>
      <c r="L61" s="86"/>
      <c r="M61" s="86"/>
      <c r="N61" s="86"/>
    </row>
    <row r="62" spans="1:16" ht="31.5" customHeight="1">
      <c r="A62" s="179"/>
      <c r="B62" s="160"/>
      <c r="C62" s="156"/>
      <c r="D62" s="140" t="s">
        <v>8</v>
      </c>
      <c r="E62" s="149" t="s">
        <v>36</v>
      </c>
      <c r="F62" s="140" t="s">
        <v>160</v>
      </c>
      <c r="G62" s="140">
        <v>600</v>
      </c>
      <c r="H62" s="86">
        <f>I62+J62+K62+L62+M62+N62</f>
        <v>10</v>
      </c>
      <c r="I62" s="86">
        <v>10</v>
      </c>
      <c r="J62" s="86">
        <v>0</v>
      </c>
      <c r="K62" s="86">
        <v>0</v>
      </c>
      <c r="L62" s="86">
        <v>0</v>
      </c>
      <c r="M62" s="86">
        <v>0</v>
      </c>
      <c r="N62" s="86">
        <v>0</v>
      </c>
    </row>
    <row r="63" spans="1:16" ht="31.5" customHeight="1">
      <c r="A63" s="180"/>
      <c r="B63" s="167"/>
      <c r="C63" s="156"/>
      <c r="D63" s="140" t="s">
        <v>7</v>
      </c>
      <c r="E63" s="149"/>
      <c r="F63" s="140"/>
      <c r="G63" s="140"/>
      <c r="H63" s="140"/>
      <c r="I63" s="4"/>
      <c r="J63" s="140"/>
      <c r="K63" s="4"/>
      <c r="L63" s="140"/>
      <c r="M63" s="140"/>
      <c r="N63" s="15"/>
    </row>
    <row r="64" spans="1:16" ht="31.5" customHeight="1">
      <c r="A64" s="159" t="s">
        <v>163</v>
      </c>
      <c r="B64" s="166" t="s">
        <v>181</v>
      </c>
      <c r="C64" s="156"/>
      <c r="D64" s="140" t="s">
        <v>18</v>
      </c>
      <c r="E64" s="149" t="s">
        <v>36</v>
      </c>
      <c r="F64" s="140" t="s">
        <v>161</v>
      </c>
      <c r="G64" s="140"/>
      <c r="H64" s="4">
        <f>I64+J64+K64+L64+M64+N64</f>
        <v>763.6</v>
      </c>
      <c r="I64" s="86">
        <f>I65+I66+I67+I68</f>
        <v>763.6</v>
      </c>
      <c r="J64" s="86">
        <f t="shared" ref="J64:N64" si="18">J65+J66+J67+J68</f>
        <v>0</v>
      </c>
      <c r="K64" s="86">
        <f t="shared" si="18"/>
        <v>0</v>
      </c>
      <c r="L64" s="86">
        <f t="shared" si="18"/>
        <v>0</v>
      </c>
      <c r="M64" s="86">
        <f t="shared" si="18"/>
        <v>0</v>
      </c>
      <c r="N64" s="86">
        <f t="shared" si="18"/>
        <v>0</v>
      </c>
    </row>
    <row r="65" spans="1:16" ht="39.75" customHeight="1">
      <c r="A65" s="179"/>
      <c r="B65" s="160"/>
      <c r="C65" s="156"/>
      <c r="D65" s="67" t="s">
        <v>5</v>
      </c>
      <c r="E65" s="149" t="s">
        <v>36</v>
      </c>
      <c r="F65" s="140" t="s">
        <v>161</v>
      </c>
      <c r="G65" s="140">
        <v>600</v>
      </c>
      <c r="H65" s="4">
        <f>I65+J65+K65+L65+M65+N65</f>
        <v>725.4</v>
      </c>
      <c r="I65" s="86">
        <v>725.4</v>
      </c>
      <c r="J65" s="86">
        <v>0</v>
      </c>
      <c r="K65" s="4">
        <v>0</v>
      </c>
      <c r="L65" s="4">
        <v>0</v>
      </c>
      <c r="M65" s="4">
        <v>0</v>
      </c>
      <c r="N65" s="4">
        <v>0</v>
      </c>
    </row>
    <row r="66" spans="1:16" ht="31.5" customHeight="1">
      <c r="A66" s="179"/>
      <c r="B66" s="160"/>
      <c r="C66" s="156"/>
      <c r="D66" s="140" t="s">
        <v>6</v>
      </c>
      <c r="E66" s="149"/>
      <c r="F66" s="140"/>
      <c r="G66" s="140"/>
      <c r="H66" s="140"/>
      <c r="I66" s="140"/>
      <c r="J66" s="140"/>
      <c r="K66" s="4"/>
      <c r="L66" s="140"/>
      <c r="M66" s="140"/>
      <c r="N66" s="15"/>
    </row>
    <row r="67" spans="1:16" ht="31.5" customHeight="1">
      <c r="A67" s="179"/>
      <c r="B67" s="160"/>
      <c r="C67" s="156"/>
      <c r="D67" s="140" t="s">
        <v>8</v>
      </c>
      <c r="E67" s="149" t="s">
        <v>36</v>
      </c>
      <c r="F67" s="140" t="s">
        <v>161</v>
      </c>
      <c r="G67" s="140">
        <v>600</v>
      </c>
      <c r="H67" s="86">
        <f>I67+J67+K67+L67+M67+N67</f>
        <v>38.200000000000003</v>
      </c>
      <c r="I67" s="86">
        <v>38.200000000000003</v>
      </c>
      <c r="J67" s="89">
        <v>0</v>
      </c>
      <c r="K67" s="89">
        <v>0</v>
      </c>
      <c r="L67" s="89">
        <v>0</v>
      </c>
      <c r="M67" s="89">
        <v>0</v>
      </c>
      <c r="N67" s="89">
        <v>0</v>
      </c>
      <c r="O67" s="93"/>
      <c r="P67" s="91"/>
    </row>
    <row r="68" spans="1:16" ht="31.5" customHeight="1">
      <c r="A68" s="180"/>
      <c r="B68" s="167"/>
      <c r="C68" s="156"/>
      <c r="D68" s="140" t="s">
        <v>7</v>
      </c>
      <c r="E68" s="149"/>
      <c r="F68" s="140"/>
      <c r="G68" s="140"/>
      <c r="H68" s="140"/>
      <c r="I68" s="4"/>
      <c r="J68" s="140"/>
      <c r="K68" s="4"/>
      <c r="L68" s="140"/>
      <c r="M68" s="140"/>
      <c r="N68" s="15"/>
    </row>
    <row r="69" spans="1:16" ht="31.5" customHeight="1">
      <c r="A69" s="159" t="s">
        <v>189</v>
      </c>
      <c r="B69" s="166" t="s">
        <v>181</v>
      </c>
      <c r="C69" s="156"/>
      <c r="D69" s="140" t="s">
        <v>18</v>
      </c>
      <c r="E69" s="149" t="s">
        <v>36</v>
      </c>
      <c r="F69" s="140" t="s">
        <v>190</v>
      </c>
      <c r="G69" s="140"/>
      <c r="H69" s="4">
        <f>I69+J69+K69+L69+M69+N69</f>
        <v>1277.2</v>
      </c>
      <c r="I69" s="86">
        <f>I70+I71+I72+I73</f>
        <v>1277.2</v>
      </c>
      <c r="J69" s="86">
        <f t="shared" ref="J69:N69" si="19">J70+J71+J72+J73</f>
        <v>0</v>
      </c>
      <c r="K69" s="86">
        <f t="shared" si="19"/>
        <v>0</v>
      </c>
      <c r="L69" s="86">
        <f t="shared" si="19"/>
        <v>0</v>
      </c>
      <c r="M69" s="86">
        <f t="shared" si="19"/>
        <v>0</v>
      </c>
      <c r="N69" s="86">
        <f t="shared" si="19"/>
        <v>0</v>
      </c>
    </row>
    <row r="70" spans="1:16" ht="38.25" customHeight="1">
      <c r="A70" s="179"/>
      <c r="B70" s="160"/>
      <c r="C70" s="156"/>
      <c r="D70" s="67" t="s">
        <v>5</v>
      </c>
      <c r="E70" s="149" t="s">
        <v>36</v>
      </c>
      <c r="F70" s="140" t="s">
        <v>190</v>
      </c>
      <c r="G70" s="140">
        <v>600</v>
      </c>
      <c r="H70" s="4">
        <f>I70+J70+K70+L70+M70+N70</f>
        <v>1213.3</v>
      </c>
      <c r="I70" s="86">
        <v>1213.3</v>
      </c>
      <c r="J70" s="86">
        <v>0</v>
      </c>
      <c r="K70" s="4">
        <v>0</v>
      </c>
      <c r="L70" s="4">
        <v>0</v>
      </c>
      <c r="M70" s="4">
        <v>0</v>
      </c>
      <c r="N70" s="4">
        <v>0</v>
      </c>
    </row>
    <row r="71" spans="1:16" ht="31.5" customHeight="1">
      <c r="A71" s="179"/>
      <c r="B71" s="160"/>
      <c r="C71" s="156"/>
      <c r="D71" s="140" t="s">
        <v>6</v>
      </c>
      <c r="E71" s="149"/>
      <c r="F71" s="140"/>
      <c r="G71" s="140"/>
      <c r="H71" s="140"/>
      <c r="I71" s="140"/>
      <c r="J71" s="140"/>
      <c r="K71" s="4"/>
      <c r="L71" s="140"/>
      <c r="M71" s="140"/>
      <c r="N71" s="15"/>
    </row>
    <row r="72" spans="1:16" ht="31.5" customHeight="1">
      <c r="A72" s="179"/>
      <c r="B72" s="160"/>
      <c r="C72" s="156"/>
      <c r="D72" s="140" t="s">
        <v>8</v>
      </c>
      <c r="E72" s="149" t="s">
        <v>36</v>
      </c>
      <c r="F72" s="140" t="s">
        <v>190</v>
      </c>
      <c r="G72" s="140">
        <v>600</v>
      </c>
      <c r="H72" s="86">
        <f>I72+J72+K72+L72+M72+N72</f>
        <v>63.9</v>
      </c>
      <c r="I72" s="86">
        <v>63.9</v>
      </c>
      <c r="J72" s="89">
        <v>0</v>
      </c>
      <c r="K72" s="89">
        <v>0</v>
      </c>
      <c r="L72" s="89">
        <v>0</v>
      </c>
      <c r="M72" s="89">
        <v>0</v>
      </c>
      <c r="N72" s="89">
        <v>0</v>
      </c>
    </row>
    <row r="73" spans="1:16" ht="31.5" customHeight="1">
      <c r="A73" s="180"/>
      <c r="B73" s="167"/>
      <c r="C73" s="156"/>
      <c r="D73" s="140" t="s">
        <v>7</v>
      </c>
      <c r="E73" s="149"/>
      <c r="F73" s="140"/>
      <c r="G73" s="140"/>
      <c r="H73" s="140"/>
      <c r="I73" s="4"/>
      <c r="J73" s="140"/>
      <c r="K73" s="4"/>
      <c r="L73" s="140"/>
      <c r="M73" s="140"/>
      <c r="N73" s="15"/>
    </row>
    <row r="74" spans="1:16" ht="31.5" customHeight="1">
      <c r="A74" s="142"/>
      <c r="B74" s="139"/>
      <c r="C74" s="136"/>
      <c r="D74" s="140"/>
      <c r="E74" s="149"/>
      <c r="F74" s="140"/>
      <c r="G74" s="140"/>
      <c r="H74" s="140"/>
      <c r="I74" s="4"/>
      <c r="J74" s="140"/>
      <c r="K74" s="4"/>
      <c r="L74" s="140"/>
      <c r="M74" s="140"/>
      <c r="N74" s="15"/>
    </row>
    <row r="75" spans="1:16" ht="43.5">
      <c r="A75" s="152" t="s">
        <v>29</v>
      </c>
      <c r="B75" s="156" t="s">
        <v>30</v>
      </c>
      <c r="C75" s="156" t="s">
        <v>19</v>
      </c>
      <c r="D75" s="87" t="s">
        <v>18</v>
      </c>
      <c r="E75" s="28" t="s">
        <v>166</v>
      </c>
      <c r="F75" s="87">
        <v>1520000000</v>
      </c>
      <c r="G75" s="87"/>
      <c r="H75" s="29">
        <f>I75+J75+K75+L75+M75+N75</f>
        <v>3875804.2749999994</v>
      </c>
      <c r="I75" s="29">
        <f>I76+I77+I78+I79</f>
        <v>689301.47499999998</v>
      </c>
      <c r="J75" s="29">
        <f t="shared" ref="J75:N75" si="20">J76+J77+J78+J79</f>
        <v>610475.09999999986</v>
      </c>
      <c r="K75" s="29">
        <f t="shared" si="20"/>
        <v>632916.09999999986</v>
      </c>
      <c r="L75" s="29">
        <f t="shared" si="20"/>
        <v>642817.79999999993</v>
      </c>
      <c r="M75" s="29">
        <f t="shared" si="20"/>
        <v>646886.39999999991</v>
      </c>
      <c r="N75" s="29">
        <f t="shared" si="20"/>
        <v>653407.39999999991</v>
      </c>
    </row>
    <row r="76" spans="1:16" ht="45">
      <c r="A76" s="152"/>
      <c r="B76" s="176"/>
      <c r="C76" s="156"/>
      <c r="D76" s="140" t="s">
        <v>5</v>
      </c>
      <c r="E76" s="149" t="s">
        <v>154</v>
      </c>
      <c r="F76" s="140">
        <v>1520000000</v>
      </c>
      <c r="G76" s="140"/>
      <c r="H76" s="4">
        <f t="shared" ref="H76:H79" si="21">I76+J76+K76+L76+M76+N76</f>
        <v>2773273.1</v>
      </c>
      <c r="I76" s="4">
        <f>I94+I99+I104+I109+I114+I119+I124+I129+I134+I145+I150+I155+I156+I162+I177+I178+I184</f>
        <v>473475.89999999991</v>
      </c>
      <c r="J76" s="4">
        <f t="shared" ref="J76:N76" si="22">J94+J99+J104+J109+J114+J119+J124+J129+J134+J145+J150+J155+J162+J177</f>
        <v>435031</v>
      </c>
      <c r="K76" s="4">
        <f t="shared" si="22"/>
        <v>457471.5</v>
      </c>
      <c r="L76" s="4">
        <f t="shared" si="22"/>
        <v>465148.39999999997</v>
      </c>
      <c r="M76" s="4">
        <f t="shared" si="22"/>
        <v>468474.6</v>
      </c>
      <c r="N76" s="4">
        <f t="shared" si="22"/>
        <v>473671.7</v>
      </c>
    </row>
    <row r="77" spans="1:16" ht="30">
      <c r="A77" s="152"/>
      <c r="B77" s="176"/>
      <c r="C77" s="156"/>
      <c r="D77" s="140" t="s">
        <v>6</v>
      </c>
      <c r="E77" s="149" t="s">
        <v>37</v>
      </c>
      <c r="F77" s="140">
        <v>1520000000</v>
      </c>
      <c r="G77" s="140"/>
      <c r="H77" s="4">
        <f t="shared" si="21"/>
        <v>8179.9000000000015</v>
      </c>
      <c r="I77" s="4">
        <f>I135+I146+I151</f>
        <v>7014.4</v>
      </c>
      <c r="J77" s="4">
        <f t="shared" ref="J77:N77" si="23">J135+J146+J151</f>
        <v>233.1</v>
      </c>
      <c r="K77" s="4">
        <f t="shared" si="23"/>
        <v>233.1</v>
      </c>
      <c r="L77" s="4">
        <f t="shared" si="23"/>
        <v>233.1</v>
      </c>
      <c r="M77" s="4">
        <f t="shared" si="23"/>
        <v>233.1</v>
      </c>
      <c r="N77" s="4">
        <f t="shared" si="23"/>
        <v>233.1</v>
      </c>
    </row>
    <row r="78" spans="1:16" ht="30">
      <c r="A78" s="152"/>
      <c r="B78" s="176"/>
      <c r="C78" s="156"/>
      <c r="D78" s="146" t="s">
        <v>8</v>
      </c>
      <c r="E78" s="149" t="s">
        <v>37</v>
      </c>
      <c r="F78" s="140">
        <v>1520000000</v>
      </c>
      <c r="G78" s="140">
        <v>600</v>
      </c>
      <c r="H78" s="4">
        <f t="shared" si="21"/>
        <v>1024776.775</v>
      </c>
      <c r="I78" s="4">
        <f>I85+I86+I91+I126+I131+I136+I141+I142+I147+I152+I158+I159+I164+I169+I174+I180+I181</f>
        <v>194362.67500000002</v>
      </c>
      <c r="J78" s="4">
        <f t="shared" ref="J78:N78" si="24">J85+J86+J91+J126+J131+J136+J141+J142+J147+J152+J158+J159+J164+J169+J174+J180+J181</f>
        <v>164185.79999999999</v>
      </c>
      <c r="K78" s="4">
        <f t="shared" si="24"/>
        <v>164186.29999999999</v>
      </c>
      <c r="L78" s="4">
        <f t="shared" si="24"/>
        <v>166411.1</v>
      </c>
      <c r="M78" s="4">
        <f t="shared" si="24"/>
        <v>167153.5</v>
      </c>
      <c r="N78" s="4">
        <f t="shared" si="24"/>
        <v>168477.4</v>
      </c>
    </row>
    <row r="79" spans="1:16" ht="30">
      <c r="A79" s="152"/>
      <c r="B79" s="176"/>
      <c r="C79" s="156"/>
      <c r="D79" s="140" t="s">
        <v>7</v>
      </c>
      <c r="E79" s="149" t="s">
        <v>37</v>
      </c>
      <c r="F79" s="140">
        <v>1520000000</v>
      </c>
      <c r="G79" s="140">
        <v>900</v>
      </c>
      <c r="H79" s="4">
        <f t="shared" si="21"/>
        <v>69574.499999999985</v>
      </c>
      <c r="I79" s="4">
        <f>I87+I92</f>
        <v>14448.5</v>
      </c>
      <c r="J79" s="4">
        <f t="shared" ref="J79:N79" si="25">J87+J92</f>
        <v>11025.199999999999</v>
      </c>
      <c r="K79" s="4">
        <f t="shared" si="25"/>
        <v>11025.199999999999</v>
      </c>
      <c r="L79" s="4">
        <f t="shared" si="25"/>
        <v>11025.199999999999</v>
      </c>
      <c r="M79" s="4">
        <f t="shared" si="25"/>
        <v>11025.199999999999</v>
      </c>
      <c r="N79" s="4">
        <f t="shared" si="25"/>
        <v>11025.199999999999</v>
      </c>
    </row>
    <row r="80" spans="1:16" ht="18.75" customHeight="1">
      <c r="A80" s="182" t="s">
        <v>74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4"/>
    </row>
    <row r="81" spans="1:14">
      <c r="A81" s="182" t="s">
        <v>75</v>
      </c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4"/>
    </row>
    <row r="82" spans="1:14" ht="30">
      <c r="A82" s="152" t="s">
        <v>31</v>
      </c>
      <c r="B82" s="156" t="s">
        <v>32</v>
      </c>
      <c r="C82" s="156"/>
      <c r="D82" s="140" t="s">
        <v>18</v>
      </c>
      <c r="E82" s="149" t="s">
        <v>37</v>
      </c>
      <c r="F82" s="140">
        <v>1520142190</v>
      </c>
      <c r="G82" s="140"/>
      <c r="H82" s="4">
        <f>I82+J82+K82+L82+M82+N82</f>
        <v>881606.19999999984</v>
      </c>
      <c r="I82" s="4">
        <f>I85+I86+I87</f>
        <v>170823.6</v>
      </c>
      <c r="J82" s="4">
        <f t="shared" ref="J82:N82" si="26">J85+J86+J87</f>
        <v>140259.5</v>
      </c>
      <c r="K82" s="4">
        <f t="shared" si="26"/>
        <v>140260</v>
      </c>
      <c r="L82" s="4">
        <f t="shared" si="26"/>
        <v>142484.79999999999</v>
      </c>
      <c r="M82" s="4">
        <f t="shared" si="26"/>
        <v>143227.19999999998</v>
      </c>
      <c r="N82" s="4">
        <f t="shared" si="26"/>
        <v>144551.09999999998</v>
      </c>
    </row>
    <row r="83" spans="1:14" ht="26.25">
      <c r="A83" s="152"/>
      <c r="B83" s="156"/>
      <c r="C83" s="175"/>
      <c r="D83" s="6" t="s">
        <v>5</v>
      </c>
      <c r="E83" s="149"/>
      <c r="F83" s="140"/>
      <c r="G83" s="140"/>
      <c r="H83" s="4"/>
      <c r="I83" s="4"/>
      <c r="J83" s="4"/>
      <c r="K83" s="4"/>
      <c r="L83" s="4"/>
      <c r="M83" s="4"/>
      <c r="N83" s="4"/>
    </row>
    <row r="84" spans="1:14" ht="30">
      <c r="A84" s="152"/>
      <c r="B84" s="156"/>
      <c r="C84" s="175"/>
      <c r="D84" s="140" t="s">
        <v>6</v>
      </c>
      <c r="E84" s="149"/>
      <c r="F84" s="140"/>
      <c r="G84" s="140"/>
      <c r="H84" s="4"/>
      <c r="I84" s="4"/>
      <c r="J84" s="4"/>
      <c r="K84" s="4"/>
      <c r="L84" s="4"/>
      <c r="M84" s="4"/>
      <c r="N84" s="4"/>
    </row>
    <row r="85" spans="1:14" ht="19.5" customHeight="1">
      <c r="A85" s="152"/>
      <c r="B85" s="156"/>
      <c r="C85" s="175"/>
      <c r="D85" s="164" t="s">
        <v>8</v>
      </c>
      <c r="E85" s="149" t="s">
        <v>37</v>
      </c>
      <c r="F85" s="140">
        <v>1520142190</v>
      </c>
      <c r="G85" s="140">
        <v>200</v>
      </c>
      <c r="H85" s="4">
        <f>I85+J85+K85+L85+M85+N85</f>
        <v>29450.899999999998</v>
      </c>
      <c r="I85" s="4">
        <v>0</v>
      </c>
      <c r="J85" s="4">
        <v>5889.2</v>
      </c>
      <c r="K85" s="4">
        <v>5889.7</v>
      </c>
      <c r="L85" s="4">
        <v>5889.7</v>
      </c>
      <c r="M85" s="4">
        <v>5890.5</v>
      </c>
      <c r="N85" s="4">
        <v>5891.8</v>
      </c>
    </row>
    <row r="86" spans="1:14" ht="18" customHeight="1">
      <c r="A86" s="152"/>
      <c r="B86" s="156"/>
      <c r="C86" s="175"/>
      <c r="D86" s="158"/>
      <c r="E86" s="149"/>
      <c r="F86" s="140"/>
      <c r="G86" s="140">
        <v>600</v>
      </c>
      <c r="H86" s="4">
        <f t="shared" ref="H86:H88" si="27">I86+J86+K86+L86+M86+N86</f>
        <v>785287.1</v>
      </c>
      <c r="I86" s="4">
        <v>157797.4</v>
      </c>
      <c r="J86" s="4">
        <v>123601.9</v>
      </c>
      <c r="K86" s="4">
        <v>123601.9</v>
      </c>
      <c r="L86" s="4">
        <v>125826.7</v>
      </c>
      <c r="M86" s="4">
        <v>126568.3</v>
      </c>
      <c r="N86" s="15">
        <v>127890.9</v>
      </c>
    </row>
    <row r="87" spans="1:14" ht="30">
      <c r="A87" s="152"/>
      <c r="B87" s="156"/>
      <c r="C87" s="175"/>
      <c r="D87" s="140" t="s">
        <v>7</v>
      </c>
      <c r="E87" s="149" t="s">
        <v>37</v>
      </c>
      <c r="F87" s="140">
        <v>1520142190</v>
      </c>
      <c r="G87" s="140">
        <v>900</v>
      </c>
      <c r="H87" s="4">
        <f t="shared" si="27"/>
        <v>66868.2</v>
      </c>
      <c r="I87" s="4">
        <v>13026.2</v>
      </c>
      <c r="J87" s="4">
        <v>10768.4</v>
      </c>
      <c r="K87" s="4">
        <v>10768.4</v>
      </c>
      <c r="L87" s="4">
        <v>10768.4</v>
      </c>
      <c r="M87" s="4">
        <v>10768.4</v>
      </c>
      <c r="N87" s="4">
        <v>10768.4</v>
      </c>
    </row>
    <row r="88" spans="1:14" ht="30">
      <c r="A88" s="152" t="s">
        <v>33</v>
      </c>
      <c r="B88" s="156" t="s">
        <v>34</v>
      </c>
      <c r="C88" s="156"/>
      <c r="D88" s="140" t="s">
        <v>18</v>
      </c>
      <c r="E88" s="149" t="s">
        <v>37</v>
      </c>
      <c r="F88" s="140">
        <v>1520242290</v>
      </c>
      <c r="G88" s="140"/>
      <c r="H88" s="4">
        <f t="shared" si="27"/>
        <v>202606.09999999998</v>
      </c>
      <c r="I88" s="4">
        <f t="shared" ref="I88:N88" si="28">I91+I92</f>
        <v>35484.600000000006</v>
      </c>
      <c r="J88" s="4">
        <f t="shared" si="28"/>
        <v>33424.300000000003</v>
      </c>
      <c r="K88" s="4">
        <f t="shared" si="28"/>
        <v>33424.300000000003</v>
      </c>
      <c r="L88" s="4">
        <f t="shared" si="28"/>
        <v>33424.300000000003</v>
      </c>
      <c r="M88" s="4">
        <f t="shared" si="28"/>
        <v>33424.300000000003</v>
      </c>
      <c r="N88" s="4">
        <f t="shared" si="28"/>
        <v>33424.300000000003</v>
      </c>
    </row>
    <row r="89" spans="1:14" ht="26.25">
      <c r="A89" s="152"/>
      <c r="B89" s="156"/>
      <c r="C89" s="156"/>
      <c r="D89" s="6" t="s">
        <v>5</v>
      </c>
      <c r="E89" s="149"/>
      <c r="F89" s="140"/>
      <c r="G89" s="140"/>
      <c r="H89" s="4"/>
      <c r="I89" s="4"/>
      <c r="J89" s="4"/>
      <c r="K89" s="4"/>
      <c r="L89" s="4"/>
      <c r="M89" s="4"/>
      <c r="N89" s="4"/>
    </row>
    <row r="90" spans="1:14" ht="30">
      <c r="A90" s="152"/>
      <c r="B90" s="156"/>
      <c r="C90" s="156"/>
      <c r="D90" s="140" t="s">
        <v>6</v>
      </c>
      <c r="E90" s="149"/>
      <c r="F90" s="140"/>
      <c r="G90" s="140"/>
      <c r="H90" s="4"/>
      <c r="I90" s="4"/>
      <c r="J90" s="4"/>
      <c r="K90" s="4"/>
      <c r="L90" s="4"/>
      <c r="M90" s="4"/>
      <c r="N90" s="4"/>
    </row>
    <row r="91" spans="1:14" ht="30">
      <c r="A91" s="152"/>
      <c r="B91" s="156"/>
      <c r="C91" s="156"/>
      <c r="D91" s="140" t="s">
        <v>8</v>
      </c>
      <c r="E91" s="149" t="s">
        <v>37</v>
      </c>
      <c r="F91" s="140">
        <v>1520242290</v>
      </c>
      <c r="G91" s="140">
        <v>600</v>
      </c>
      <c r="H91" s="4">
        <f>I91+J91+K91+L91+M91+N91</f>
        <v>199899.8</v>
      </c>
      <c r="I91" s="4">
        <v>34062.300000000003</v>
      </c>
      <c r="J91" s="4">
        <v>33167.5</v>
      </c>
      <c r="K91" s="4">
        <v>33167.5</v>
      </c>
      <c r="L91" s="4">
        <v>33167.5</v>
      </c>
      <c r="M91" s="4">
        <v>33167.5</v>
      </c>
      <c r="N91" s="4">
        <v>33167.5</v>
      </c>
    </row>
    <row r="92" spans="1:14" ht="30">
      <c r="A92" s="152"/>
      <c r="B92" s="156"/>
      <c r="C92" s="156"/>
      <c r="D92" s="140" t="s">
        <v>7</v>
      </c>
      <c r="E92" s="149" t="s">
        <v>37</v>
      </c>
      <c r="F92" s="140">
        <v>1520242290</v>
      </c>
      <c r="G92" s="140">
        <v>900</v>
      </c>
      <c r="H92" s="4">
        <f t="shared" ref="H92:H94" si="29">I92+J92+K92+L92+M92+N92</f>
        <v>2706.3</v>
      </c>
      <c r="I92" s="4">
        <v>1422.3</v>
      </c>
      <c r="J92" s="4">
        <v>256.8</v>
      </c>
      <c r="K92" s="4">
        <v>256.8</v>
      </c>
      <c r="L92" s="4">
        <v>256.8</v>
      </c>
      <c r="M92" s="4">
        <v>256.8</v>
      </c>
      <c r="N92" s="4">
        <v>256.8</v>
      </c>
    </row>
    <row r="93" spans="1:14" ht="30">
      <c r="A93" s="152" t="s">
        <v>106</v>
      </c>
      <c r="B93" s="174" t="s">
        <v>80</v>
      </c>
      <c r="C93" s="172"/>
      <c r="D93" s="140" t="s">
        <v>18</v>
      </c>
      <c r="E93" s="149" t="s">
        <v>37</v>
      </c>
      <c r="F93" s="140">
        <v>1520373040</v>
      </c>
      <c r="G93" s="140"/>
      <c r="H93" s="4">
        <f t="shared" si="29"/>
        <v>2286445.2999999998</v>
      </c>
      <c r="I93" s="4">
        <f>I94</f>
        <v>355626.3</v>
      </c>
      <c r="J93" s="4">
        <f t="shared" ref="J93:N93" si="30">J94</f>
        <v>362498.3</v>
      </c>
      <c r="K93" s="4">
        <f t="shared" si="30"/>
        <v>383160.7</v>
      </c>
      <c r="L93" s="4">
        <f t="shared" si="30"/>
        <v>391591.7</v>
      </c>
      <c r="M93" s="4">
        <f t="shared" si="30"/>
        <v>394525.7</v>
      </c>
      <c r="N93" s="29">
        <f t="shared" si="30"/>
        <v>399042.6</v>
      </c>
    </row>
    <row r="94" spans="1:14" ht="42.75" customHeight="1">
      <c r="A94" s="173"/>
      <c r="B94" s="173"/>
      <c r="C94" s="172"/>
      <c r="D94" s="137" t="s">
        <v>5</v>
      </c>
      <c r="E94" s="147" t="s">
        <v>37</v>
      </c>
      <c r="F94" s="140">
        <v>1520373040</v>
      </c>
      <c r="G94" s="140">
        <v>600</v>
      </c>
      <c r="H94" s="4">
        <f t="shared" si="29"/>
        <v>2286445.2999999998</v>
      </c>
      <c r="I94" s="4">
        <v>355626.3</v>
      </c>
      <c r="J94" s="4">
        <v>362498.3</v>
      </c>
      <c r="K94" s="4">
        <v>383160.7</v>
      </c>
      <c r="L94" s="4">
        <v>391591.7</v>
      </c>
      <c r="M94" s="4">
        <v>394525.7</v>
      </c>
      <c r="N94" s="4">
        <v>399042.6</v>
      </c>
    </row>
    <row r="95" spans="1:14" ht="26.25">
      <c r="A95" s="173"/>
      <c r="B95" s="173"/>
      <c r="C95" s="172"/>
      <c r="D95" s="6" t="s">
        <v>6</v>
      </c>
      <c r="E95" s="149"/>
      <c r="F95" s="140"/>
      <c r="G95" s="140"/>
      <c r="H95" s="4"/>
      <c r="I95" s="4"/>
      <c r="J95" s="4"/>
      <c r="K95" s="4"/>
      <c r="L95" s="4"/>
      <c r="M95" s="4"/>
      <c r="N95" s="4"/>
    </row>
    <row r="96" spans="1:14" ht="26.25">
      <c r="A96" s="173"/>
      <c r="B96" s="173"/>
      <c r="C96" s="172"/>
      <c r="D96" s="6" t="s">
        <v>8</v>
      </c>
      <c r="E96" s="149"/>
      <c r="F96" s="140"/>
      <c r="G96" s="140"/>
      <c r="H96" s="4"/>
      <c r="I96" s="4"/>
      <c r="J96" s="4"/>
      <c r="K96" s="4"/>
      <c r="L96" s="4"/>
      <c r="M96" s="4"/>
      <c r="N96" s="4"/>
    </row>
    <row r="97" spans="1:14" ht="26.25">
      <c r="A97" s="173"/>
      <c r="B97" s="173"/>
      <c r="C97" s="172"/>
      <c r="D97" s="6" t="s">
        <v>7</v>
      </c>
      <c r="E97" s="149"/>
      <c r="F97" s="140"/>
      <c r="G97" s="140"/>
      <c r="H97" s="4"/>
      <c r="I97" s="4"/>
      <c r="J97" s="4"/>
      <c r="K97" s="4"/>
      <c r="L97" s="4"/>
      <c r="M97" s="4"/>
      <c r="N97" s="4"/>
    </row>
    <row r="98" spans="1:14" ht="32.25" customHeight="1">
      <c r="A98" s="152" t="s">
        <v>35</v>
      </c>
      <c r="B98" s="174" t="s">
        <v>81</v>
      </c>
      <c r="C98" s="156"/>
      <c r="D98" s="140" t="s">
        <v>18</v>
      </c>
      <c r="E98" s="149" t="s">
        <v>37</v>
      </c>
      <c r="F98" s="140">
        <v>1520473050</v>
      </c>
      <c r="G98" s="140"/>
      <c r="H98" s="4">
        <f>I98+J98+K98+L98+M98+N98</f>
        <v>74658.2</v>
      </c>
      <c r="I98" s="4">
        <f>I99</f>
        <v>12543.6</v>
      </c>
      <c r="J98" s="4">
        <f>J99</f>
        <v>12963.8</v>
      </c>
      <c r="K98" s="4">
        <f>K99</f>
        <v>13482.3</v>
      </c>
      <c r="L98" s="4">
        <f t="shared" ref="L98:N98" si="31">L99</f>
        <v>11801.8</v>
      </c>
      <c r="M98" s="4">
        <f t="shared" si="31"/>
        <v>11871.3</v>
      </c>
      <c r="N98" s="4">
        <f t="shared" si="31"/>
        <v>11995.4</v>
      </c>
    </row>
    <row r="99" spans="1:14" ht="45.75" customHeight="1">
      <c r="A99" s="152"/>
      <c r="B99" s="176"/>
      <c r="C99" s="156"/>
      <c r="D99" s="6" t="s">
        <v>5</v>
      </c>
      <c r="E99" s="149" t="s">
        <v>37</v>
      </c>
      <c r="F99" s="140">
        <v>1520473050</v>
      </c>
      <c r="G99" s="140">
        <v>600</v>
      </c>
      <c r="H99" s="4">
        <f>I99+J99+K99+L99+M99+N99</f>
        <v>74658.2</v>
      </c>
      <c r="I99" s="4">
        <v>12543.6</v>
      </c>
      <c r="J99" s="4">
        <v>12963.8</v>
      </c>
      <c r="K99" s="4">
        <v>13482.3</v>
      </c>
      <c r="L99" s="4">
        <v>11801.8</v>
      </c>
      <c r="M99" s="4">
        <v>11871.3</v>
      </c>
      <c r="N99" s="4">
        <v>11995.4</v>
      </c>
    </row>
    <row r="100" spans="1:14" ht="30">
      <c r="A100" s="152"/>
      <c r="B100" s="176"/>
      <c r="C100" s="156"/>
      <c r="D100" s="140" t="s">
        <v>6</v>
      </c>
      <c r="E100" s="149"/>
      <c r="F100" s="140"/>
      <c r="G100" s="140"/>
      <c r="H100" s="4"/>
      <c r="I100" s="4"/>
      <c r="J100" s="4"/>
      <c r="K100" s="4"/>
      <c r="L100" s="4"/>
      <c r="M100" s="4"/>
      <c r="N100" s="4"/>
    </row>
    <row r="101" spans="1:14" ht="30">
      <c r="A101" s="152"/>
      <c r="B101" s="176"/>
      <c r="C101" s="156"/>
      <c r="D101" s="140" t="s">
        <v>8</v>
      </c>
      <c r="E101" s="149"/>
      <c r="F101" s="140"/>
      <c r="G101" s="140"/>
      <c r="H101" s="4"/>
      <c r="I101" s="4"/>
      <c r="J101" s="4"/>
      <c r="K101" s="4"/>
      <c r="L101" s="4"/>
      <c r="M101" s="4"/>
      <c r="N101" s="4"/>
    </row>
    <row r="102" spans="1:14" ht="30">
      <c r="A102" s="152"/>
      <c r="B102" s="176"/>
      <c r="C102" s="156"/>
      <c r="D102" s="140" t="s">
        <v>7</v>
      </c>
      <c r="E102" s="149"/>
      <c r="F102" s="140"/>
      <c r="G102" s="140"/>
      <c r="H102" s="4"/>
      <c r="I102" s="4"/>
      <c r="J102" s="4"/>
      <c r="K102" s="4"/>
      <c r="L102" s="4"/>
      <c r="M102" s="4"/>
      <c r="N102" s="4"/>
    </row>
    <row r="103" spans="1:14" ht="27.75" customHeight="1">
      <c r="A103" s="152" t="s">
        <v>38</v>
      </c>
      <c r="B103" s="174" t="s">
        <v>40</v>
      </c>
      <c r="C103" s="156"/>
      <c r="D103" s="140" t="s">
        <v>18</v>
      </c>
      <c r="E103" s="149" t="s">
        <v>37</v>
      </c>
      <c r="F103" s="140">
        <v>1520573100</v>
      </c>
      <c r="G103" s="140"/>
      <c r="H103" s="4">
        <f>I103+J103+K103+L103+M103+N103</f>
        <v>3475.3999999999996</v>
      </c>
      <c r="I103" s="4">
        <f>I104</f>
        <v>561.6</v>
      </c>
      <c r="J103" s="4">
        <f>J104</f>
        <v>576</v>
      </c>
      <c r="K103" s="4">
        <f>K104</f>
        <v>576</v>
      </c>
      <c r="L103" s="4">
        <f t="shared" ref="L103:N103" si="32">L104</f>
        <v>576</v>
      </c>
      <c r="M103" s="4">
        <f t="shared" si="32"/>
        <v>589.79999999999995</v>
      </c>
      <c r="N103" s="4">
        <f t="shared" si="32"/>
        <v>596</v>
      </c>
    </row>
    <row r="104" spans="1:14" ht="38.25" customHeight="1">
      <c r="A104" s="152"/>
      <c r="B104" s="174"/>
      <c r="C104" s="156"/>
      <c r="D104" s="6" t="s">
        <v>5</v>
      </c>
      <c r="E104" s="149" t="s">
        <v>37</v>
      </c>
      <c r="F104" s="140">
        <v>1520573100</v>
      </c>
      <c r="G104" s="140">
        <v>300</v>
      </c>
      <c r="H104" s="4">
        <f>I104+J104+K104+L104+M104+N104</f>
        <v>3475.3999999999996</v>
      </c>
      <c r="I104" s="4">
        <v>561.6</v>
      </c>
      <c r="J104" s="4">
        <v>576</v>
      </c>
      <c r="K104" s="4">
        <v>576</v>
      </c>
      <c r="L104" s="4">
        <v>576</v>
      </c>
      <c r="M104" s="4">
        <v>589.79999999999995</v>
      </c>
      <c r="N104" s="4">
        <v>596</v>
      </c>
    </row>
    <row r="105" spans="1:14" ht="30">
      <c r="A105" s="152"/>
      <c r="B105" s="174"/>
      <c r="C105" s="156"/>
      <c r="D105" s="140" t="s">
        <v>6</v>
      </c>
      <c r="E105" s="149"/>
      <c r="F105" s="140"/>
      <c r="G105" s="140"/>
      <c r="H105" s="4"/>
      <c r="I105" s="4"/>
      <c r="J105" s="4"/>
      <c r="K105" s="4"/>
      <c r="L105" s="4"/>
      <c r="M105" s="4"/>
      <c r="N105" s="4"/>
    </row>
    <row r="106" spans="1:14" ht="30">
      <c r="A106" s="152"/>
      <c r="B106" s="174"/>
      <c r="C106" s="156"/>
      <c r="D106" s="140" t="s">
        <v>8</v>
      </c>
      <c r="E106" s="149"/>
      <c r="F106" s="140"/>
      <c r="G106" s="140"/>
      <c r="H106" s="4"/>
      <c r="I106" s="4"/>
      <c r="J106" s="4"/>
      <c r="K106" s="4"/>
      <c r="L106" s="4"/>
      <c r="M106" s="4"/>
      <c r="N106" s="4"/>
    </row>
    <row r="107" spans="1:14" ht="30">
      <c r="A107" s="152"/>
      <c r="B107" s="174"/>
      <c r="C107" s="156"/>
      <c r="D107" s="140" t="s">
        <v>7</v>
      </c>
      <c r="E107" s="149"/>
      <c r="F107" s="140"/>
      <c r="G107" s="140"/>
      <c r="H107" s="4"/>
      <c r="I107" s="4"/>
      <c r="J107" s="4"/>
      <c r="K107" s="4"/>
      <c r="L107" s="4"/>
      <c r="M107" s="4"/>
      <c r="N107" s="4"/>
    </row>
    <row r="108" spans="1:14" ht="30">
      <c r="A108" s="152" t="s">
        <v>39</v>
      </c>
      <c r="B108" s="174" t="s">
        <v>42</v>
      </c>
      <c r="C108" s="156"/>
      <c r="D108" s="140" t="s">
        <v>18</v>
      </c>
      <c r="E108" s="149" t="s">
        <v>69</v>
      </c>
      <c r="F108" s="140">
        <v>1520673160</v>
      </c>
      <c r="G108" s="140"/>
      <c r="H108" s="4">
        <f>I108+J108+K108+L108+M108+N108</f>
        <v>46634.799999999996</v>
      </c>
      <c r="I108" s="4">
        <f t="shared" ref="I108:N108" si="33">I109</f>
        <v>7674.5</v>
      </c>
      <c r="J108" s="4">
        <f t="shared" si="33"/>
        <v>7674.5</v>
      </c>
      <c r="K108" s="4">
        <f t="shared" si="33"/>
        <v>7674.5</v>
      </c>
      <c r="L108" s="4">
        <f t="shared" si="33"/>
        <v>7812.6</v>
      </c>
      <c r="M108" s="4">
        <f t="shared" si="33"/>
        <v>7858.7</v>
      </c>
      <c r="N108" s="4">
        <f t="shared" si="33"/>
        <v>7940</v>
      </c>
    </row>
    <row r="109" spans="1:14" ht="39.75" customHeight="1">
      <c r="A109" s="152"/>
      <c r="B109" s="174"/>
      <c r="C109" s="156"/>
      <c r="D109" s="6" t="s">
        <v>5</v>
      </c>
      <c r="E109" s="149" t="s">
        <v>69</v>
      </c>
      <c r="F109" s="140">
        <v>1520673160</v>
      </c>
      <c r="G109" s="140">
        <v>600</v>
      </c>
      <c r="H109" s="4">
        <f>I109+J109+K109+L109+M109+N109</f>
        <v>46634.799999999996</v>
      </c>
      <c r="I109" s="4">
        <v>7674.5</v>
      </c>
      <c r="J109" s="4">
        <v>7674.5</v>
      </c>
      <c r="K109" s="4">
        <v>7674.5</v>
      </c>
      <c r="L109" s="4">
        <v>7812.6</v>
      </c>
      <c r="M109" s="4">
        <v>7858.7</v>
      </c>
      <c r="N109" s="4">
        <v>7940</v>
      </c>
    </row>
    <row r="110" spans="1:14" ht="30">
      <c r="A110" s="152"/>
      <c r="B110" s="174"/>
      <c r="C110" s="156"/>
      <c r="D110" s="140" t="s">
        <v>6</v>
      </c>
      <c r="E110" s="149"/>
      <c r="F110" s="140"/>
      <c r="G110" s="140"/>
      <c r="H110" s="4"/>
      <c r="I110" s="4"/>
      <c r="J110" s="4"/>
      <c r="K110" s="4"/>
      <c r="L110" s="4"/>
      <c r="M110" s="4"/>
      <c r="N110" s="4"/>
    </row>
    <row r="111" spans="1:14" ht="30">
      <c r="A111" s="152"/>
      <c r="B111" s="174"/>
      <c r="C111" s="156"/>
      <c r="D111" s="140" t="s">
        <v>8</v>
      </c>
      <c r="E111" s="149"/>
      <c r="F111" s="140"/>
      <c r="G111" s="140"/>
      <c r="H111" s="4"/>
      <c r="I111" s="4"/>
      <c r="J111" s="4"/>
      <c r="K111" s="4"/>
      <c r="L111" s="4"/>
      <c r="M111" s="4"/>
      <c r="N111" s="4"/>
    </row>
    <row r="112" spans="1:14" ht="30">
      <c r="A112" s="152"/>
      <c r="B112" s="174"/>
      <c r="C112" s="156"/>
      <c r="D112" s="140" t="s">
        <v>7</v>
      </c>
      <c r="E112" s="149"/>
      <c r="F112" s="140"/>
      <c r="G112" s="140"/>
      <c r="H112" s="4"/>
      <c r="I112" s="4"/>
      <c r="J112" s="4"/>
      <c r="K112" s="4"/>
      <c r="L112" s="4"/>
      <c r="M112" s="4"/>
      <c r="N112" s="4"/>
    </row>
    <row r="113" spans="1:14" ht="30">
      <c r="A113" s="152" t="s">
        <v>41</v>
      </c>
      <c r="B113" s="174" t="s">
        <v>44</v>
      </c>
      <c r="C113" s="156"/>
      <c r="D113" s="140" t="s">
        <v>18</v>
      </c>
      <c r="E113" s="149" t="s">
        <v>69</v>
      </c>
      <c r="F113" s="140">
        <v>1520773170</v>
      </c>
      <c r="G113" s="140"/>
      <c r="H113" s="4">
        <f>I113+J113+K113+L113+M113+N113</f>
        <v>17136.2</v>
      </c>
      <c r="I113" s="4">
        <f t="shared" ref="I113:N113" si="34">I114</f>
        <v>1716.8</v>
      </c>
      <c r="J113" s="4">
        <f t="shared" si="34"/>
        <v>2949.7</v>
      </c>
      <c r="K113" s="4">
        <f t="shared" si="34"/>
        <v>3058.8</v>
      </c>
      <c r="L113" s="4">
        <f t="shared" si="34"/>
        <v>3113.8</v>
      </c>
      <c r="M113" s="4">
        <f t="shared" si="34"/>
        <v>3132.2</v>
      </c>
      <c r="N113" s="4">
        <f t="shared" si="34"/>
        <v>3164.9</v>
      </c>
    </row>
    <row r="114" spans="1:14" ht="42.75" customHeight="1">
      <c r="A114" s="152"/>
      <c r="B114" s="174"/>
      <c r="C114" s="156"/>
      <c r="D114" s="6" t="s">
        <v>5</v>
      </c>
      <c r="E114" s="149" t="s">
        <v>69</v>
      </c>
      <c r="F114" s="140">
        <v>1520773170</v>
      </c>
      <c r="G114" s="140">
        <v>600</v>
      </c>
      <c r="H114" s="4">
        <f>I114+J114+K114+L114+M114+N114</f>
        <v>17136.2</v>
      </c>
      <c r="I114" s="4">
        <v>1716.8</v>
      </c>
      <c r="J114" s="4">
        <v>2949.7</v>
      </c>
      <c r="K114" s="4">
        <v>3058.8</v>
      </c>
      <c r="L114" s="4">
        <v>3113.8</v>
      </c>
      <c r="M114" s="4">
        <v>3132.2</v>
      </c>
      <c r="N114" s="4">
        <v>3164.9</v>
      </c>
    </row>
    <row r="115" spans="1:14" ht="30">
      <c r="A115" s="152"/>
      <c r="B115" s="174"/>
      <c r="C115" s="156"/>
      <c r="D115" s="140" t="s">
        <v>6</v>
      </c>
      <c r="E115" s="149"/>
      <c r="F115" s="140"/>
      <c r="G115" s="140"/>
      <c r="H115" s="4"/>
      <c r="I115" s="4"/>
      <c r="J115" s="4"/>
      <c r="K115" s="4"/>
      <c r="L115" s="4"/>
      <c r="M115" s="4"/>
      <c r="N115" s="4"/>
    </row>
    <row r="116" spans="1:14" ht="30">
      <c r="A116" s="152"/>
      <c r="B116" s="174"/>
      <c r="C116" s="156"/>
      <c r="D116" s="140" t="s">
        <v>8</v>
      </c>
      <c r="E116" s="149"/>
      <c r="F116" s="140"/>
      <c r="G116" s="140"/>
      <c r="H116" s="4"/>
      <c r="I116" s="4"/>
      <c r="J116" s="4"/>
      <c r="K116" s="4"/>
      <c r="L116" s="4"/>
      <c r="M116" s="4"/>
      <c r="N116" s="4"/>
    </row>
    <row r="117" spans="1:14" ht="30">
      <c r="A117" s="152"/>
      <c r="B117" s="174"/>
      <c r="C117" s="156"/>
      <c r="D117" s="140" t="s">
        <v>7</v>
      </c>
      <c r="E117" s="149"/>
      <c r="F117" s="140"/>
      <c r="G117" s="140"/>
      <c r="H117" s="4"/>
      <c r="I117" s="4"/>
      <c r="J117" s="4"/>
      <c r="K117" s="4"/>
      <c r="L117" s="4"/>
      <c r="M117" s="4"/>
      <c r="N117" s="4"/>
    </row>
    <row r="118" spans="1:14" ht="30">
      <c r="A118" s="152" t="s">
        <v>43</v>
      </c>
      <c r="B118" s="188" t="s">
        <v>157</v>
      </c>
      <c r="C118" s="156"/>
      <c r="D118" s="140" t="s">
        <v>18</v>
      </c>
      <c r="E118" s="149" t="s">
        <v>37</v>
      </c>
      <c r="F118" s="140">
        <v>1520873310</v>
      </c>
      <c r="G118" s="140"/>
      <c r="H118" s="4">
        <f>I118+J118+K118+L118+M118+N118</f>
        <v>243799.19999999998</v>
      </c>
      <c r="I118" s="4">
        <f>I119</f>
        <v>38128.1</v>
      </c>
      <c r="J118" s="4">
        <f>J119</f>
        <v>39588.9</v>
      </c>
      <c r="K118" s="4">
        <f>K119</f>
        <v>40739.4</v>
      </c>
      <c r="L118" s="4">
        <f t="shared" ref="L118:N118" si="35">L119</f>
        <v>41472.699999999997</v>
      </c>
      <c r="M118" s="4">
        <f t="shared" si="35"/>
        <v>41717.1</v>
      </c>
      <c r="N118" s="4">
        <f t="shared" si="35"/>
        <v>42153</v>
      </c>
    </row>
    <row r="119" spans="1:14" ht="40.5" customHeight="1">
      <c r="A119" s="152"/>
      <c r="B119" s="188"/>
      <c r="C119" s="156"/>
      <c r="D119" s="6" t="s">
        <v>5</v>
      </c>
      <c r="E119" s="149" t="s">
        <v>37</v>
      </c>
      <c r="F119" s="140">
        <v>1520873310</v>
      </c>
      <c r="G119" s="140">
        <v>600</v>
      </c>
      <c r="H119" s="4">
        <f>I119+J119+K119+L119+M119+N119</f>
        <v>243799.19999999998</v>
      </c>
      <c r="I119" s="4">
        <v>38128.1</v>
      </c>
      <c r="J119" s="4">
        <v>39588.9</v>
      </c>
      <c r="K119" s="4">
        <v>40739.4</v>
      </c>
      <c r="L119" s="4">
        <v>41472.699999999997</v>
      </c>
      <c r="M119" s="4">
        <v>41717.1</v>
      </c>
      <c r="N119" s="4">
        <v>42153</v>
      </c>
    </row>
    <row r="120" spans="1:14" ht="26.25">
      <c r="A120" s="152"/>
      <c r="B120" s="189"/>
      <c r="C120" s="156"/>
      <c r="D120" s="6" t="s">
        <v>6</v>
      </c>
      <c r="E120" s="149"/>
      <c r="F120" s="140"/>
      <c r="G120" s="140"/>
      <c r="H120" s="4"/>
      <c r="I120" s="4"/>
      <c r="J120" s="4"/>
      <c r="K120" s="4"/>
      <c r="L120" s="4"/>
      <c r="M120" s="4"/>
      <c r="N120" s="4"/>
    </row>
    <row r="121" spans="1:14" ht="26.25">
      <c r="A121" s="152"/>
      <c r="B121" s="189"/>
      <c r="C121" s="156"/>
      <c r="D121" s="6" t="s">
        <v>8</v>
      </c>
      <c r="E121" s="149"/>
      <c r="F121" s="140"/>
      <c r="G121" s="140"/>
      <c r="H121" s="4"/>
      <c r="I121" s="4"/>
      <c r="J121" s="4"/>
      <c r="K121" s="4"/>
      <c r="L121" s="4"/>
      <c r="M121" s="4"/>
      <c r="N121" s="4"/>
    </row>
    <row r="122" spans="1:14" ht="26.25">
      <c r="A122" s="152"/>
      <c r="B122" s="189"/>
      <c r="C122" s="156"/>
      <c r="D122" s="6" t="s">
        <v>7</v>
      </c>
      <c r="E122" s="149"/>
      <c r="F122" s="140"/>
      <c r="G122" s="140"/>
      <c r="H122" s="4"/>
      <c r="I122" s="4"/>
      <c r="J122" s="4"/>
      <c r="K122" s="4"/>
      <c r="L122" s="4"/>
      <c r="M122" s="4"/>
      <c r="N122" s="4"/>
    </row>
    <row r="123" spans="1:14" ht="30">
      <c r="A123" s="152" t="s">
        <v>45</v>
      </c>
      <c r="B123" s="153" t="s">
        <v>180</v>
      </c>
      <c r="C123" s="156"/>
      <c r="D123" s="140" t="s">
        <v>18</v>
      </c>
      <c r="E123" s="149" t="s">
        <v>37</v>
      </c>
      <c r="F123" s="88" t="s">
        <v>164</v>
      </c>
      <c r="G123" s="140"/>
      <c r="H123" s="4">
        <f>I123+J123+K123+L123+M123+N123</f>
        <v>41666.699999999997</v>
      </c>
      <c r="I123" s="4">
        <f>I124+I126</f>
        <v>41666.699999999997</v>
      </c>
      <c r="J123" s="4">
        <f t="shared" ref="J123:N123" si="36">J124</f>
        <v>0</v>
      </c>
      <c r="K123" s="4">
        <f t="shared" si="36"/>
        <v>0</v>
      </c>
      <c r="L123" s="4">
        <f t="shared" si="36"/>
        <v>0</v>
      </c>
      <c r="M123" s="4">
        <f t="shared" si="36"/>
        <v>0</v>
      </c>
      <c r="N123" s="4">
        <f t="shared" si="36"/>
        <v>0</v>
      </c>
    </row>
    <row r="124" spans="1:14" ht="42" customHeight="1">
      <c r="A124" s="152"/>
      <c r="B124" s="154"/>
      <c r="C124" s="156"/>
      <c r="D124" s="6" t="s">
        <v>5</v>
      </c>
      <c r="E124" s="149" t="s">
        <v>37</v>
      </c>
      <c r="F124" s="88" t="s">
        <v>164</v>
      </c>
      <c r="G124" s="140">
        <v>600</v>
      </c>
      <c r="H124" s="4">
        <f>I124+J124+K124+L124+M124+N124</f>
        <v>41250</v>
      </c>
      <c r="I124" s="4">
        <v>41250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</row>
    <row r="125" spans="1:14" ht="30">
      <c r="A125" s="152"/>
      <c r="B125" s="154"/>
      <c r="C125" s="156"/>
      <c r="D125" s="140" t="s">
        <v>6</v>
      </c>
      <c r="E125" s="149"/>
      <c r="F125" s="140"/>
      <c r="G125" s="140"/>
      <c r="H125" s="4"/>
      <c r="I125" s="4"/>
      <c r="J125" s="4"/>
      <c r="K125" s="4"/>
      <c r="L125" s="4"/>
      <c r="M125" s="4"/>
      <c r="N125" s="4"/>
    </row>
    <row r="126" spans="1:14" ht="30">
      <c r="A126" s="152"/>
      <c r="B126" s="154"/>
      <c r="C126" s="156"/>
      <c r="D126" s="140" t="s">
        <v>8</v>
      </c>
      <c r="E126" s="149" t="s">
        <v>37</v>
      </c>
      <c r="F126" s="88" t="s">
        <v>164</v>
      </c>
      <c r="G126" s="140">
        <v>600</v>
      </c>
      <c r="H126" s="4">
        <f>I126+J126+K126+L126+M126+N126</f>
        <v>416.7</v>
      </c>
      <c r="I126" s="4">
        <v>416.7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</row>
    <row r="127" spans="1:14" ht="30">
      <c r="A127" s="152"/>
      <c r="B127" s="155"/>
      <c r="C127" s="156"/>
      <c r="D127" s="140" t="s">
        <v>7</v>
      </c>
      <c r="E127" s="149"/>
      <c r="F127" s="140"/>
      <c r="G127" s="140"/>
      <c r="H127" s="4"/>
      <c r="I127" s="4"/>
      <c r="J127" s="4"/>
      <c r="K127" s="4"/>
      <c r="L127" s="4"/>
      <c r="M127" s="4"/>
      <c r="N127" s="4"/>
    </row>
    <row r="128" spans="1:14" ht="30">
      <c r="A128" s="152" t="s">
        <v>112</v>
      </c>
      <c r="B128" s="153" t="s">
        <v>148</v>
      </c>
      <c r="C128" s="156"/>
      <c r="D128" s="140" t="s">
        <v>18</v>
      </c>
      <c r="E128" s="149" t="s">
        <v>37</v>
      </c>
      <c r="F128" s="140" t="s">
        <v>149</v>
      </c>
      <c r="G128" s="140"/>
      <c r="H128" s="4">
        <f>I128+J128+K128+L128+M128+N128</f>
        <v>59174.8</v>
      </c>
      <c r="I128" s="4">
        <f>I129+I131</f>
        <v>10574.8</v>
      </c>
      <c r="J128" s="4">
        <f t="shared" ref="J128:N128" si="37">J129+J131</f>
        <v>9720</v>
      </c>
      <c r="K128" s="4">
        <f t="shared" si="37"/>
        <v>9720</v>
      </c>
      <c r="L128" s="4">
        <f t="shared" si="37"/>
        <v>9720</v>
      </c>
      <c r="M128" s="4">
        <f t="shared" si="37"/>
        <v>9720</v>
      </c>
      <c r="N128" s="4">
        <f t="shared" si="37"/>
        <v>9720</v>
      </c>
    </row>
    <row r="129" spans="1:16" ht="43.5" customHeight="1">
      <c r="A129" s="152"/>
      <c r="B129" s="160"/>
      <c r="C129" s="156"/>
      <c r="D129" s="6" t="s">
        <v>5</v>
      </c>
      <c r="E129" s="149" t="s">
        <v>37</v>
      </c>
      <c r="F129" s="140" t="s">
        <v>149</v>
      </c>
      <c r="G129" s="140">
        <v>600</v>
      </c>
      <c r="H129" s="4">
        <f>I129+J129+K129+L129+M129+N129</f>
        <v>53442.9</v>
      </c>
      <c r="I129" s="4">
        <v>9702.9</v>
      </c>
      <c r="J129" s="4">
        <v>8748</v>
      </c>
      <c r="K129" s="4">
        <v>8748</v>
      </c>
      <c r="L129" s="4">
        <v>8748</v>
      </c>
      <c r="M129" s="4">
        <v>8748</v>
      </c>
      <c r="N129" s="15">
        <v>8748</v>
      </c>
    </row>
    <row r="130" spans="1:16" ht="29.25" customHeight="1">
      <c r="A130" s="152"/>
      <c r="B130" s="160"/>
      <c r="C130" s="156"/>
      <c r="D130" s="140" t="s">
        <v>6</v>
      </c>
      <c r="E130" s="149"/>
      <c r="F130" s="140"/>
      <c r="G130" s="140"/>
      <c r="H130" s="4"/>
      <c r="I130" s="4"/>
      <c r="J130" s="4"/>
      <c r="K130" s="4"/>
      <c r="L130" s="4"/>
      <c r="M130" s="4"/>
      <c r="N130" s="15"/>
    </row>
    <row r="131" spans="1:16" ht="31.5" customHeight="1">
      <c r="A131" s="152"/>
      <c r="B131" s="160"/>
      <c r="C131" s="156"/>
      <c r="D131" s="140" t="s">
        <v>8</v>
      </c>
      <c r="E131" s="149" t="s">
        <v>37</v>
      </c>
      <c r="F131" s="140" t="s">
        <v>149</v>
      </c>
      <c r="G131" s="140">
        <v>600</v>
      </c>
      <c r="H131" s="4">
        <f>I131+J131+K131+L131+M131+N131</f>
        <v>5731.9</v>
      </c>
      <c r="I131" s="4">
        <v>871.9</v>
      </c>
      <c r="J131" s="4">
        <v>972</v>
      </c>
      <c r="K131" s="4">
        <v>972</v>
      </c>
      <c r="L131" s="4">
        <v>972</v>
      </c>
      <c r="M131" s="4">
        <v>972</v>
      </c>
      <c r="N131" s="15">
        <v>972</v>
      </c>
    </row>
    <row r="132" spans="1:16" ht="28.5" customHeight="1">
      <c r="A132" s="152"/>
      <c r="B132" s="167"/>
      <c r="C132" s="156"/>
      <c r="D132" s="6" t="s">
        <v>7</v>
      </c>
      <c r="E132" s="149"/>
      <c r="F132" s="140"/>
      <c r="G132" s="140"/>
      <c r="H132" s="4"/>
      <c r="I132" s="4"/>
      <c r="J132" s="4"/>
      <c r="K132" s="4"/>
      <c r="L132" s="4"/>
      <c r="M132" s="4"/>
      <c r="N132" s="15"/>
    </row>
    <row r="133" spans="1:16" ht="32.25" customHeight="1">
      <c r="A133" s="152" t="s">
        <v>110</v>
      </c>
      <c r="B133" s="153" t="s">
        <v>186</v>
      </c>
      <c r="C133" s="156"/>
      <c r="D133" s="140" t="s">
        <v>18</v>
      </c>
      <c r="E133" s="149" t="s">
        <v>37</v>
      </c>
      <c r="F133" s="140" t="s">
        <v>165</v>
      </c>
      <c r="G133" s="140"/>
      <c r="H133" s="4">
        <f>I133+J133+K133+L133+M133+N133</f>
        <v>1926.2999999999997</v>
      </c>
      <c r="I133" s="4">
        <f>I134+I135+I136</f>
        <v>325.8</v>
      </c>
      <c r="J133" s="4">
        <f t="shared" ref="J133:N133" si="38">J134+J135+J136</f>
        <v>320.09999999999997</v>
      </c>
      <c r="K133" s="4">
        <f t="shared" si="38"/>
        <v>320.09999999999997</v>
      </c>
      <c r="L133" s="4">
        <f t="shared" si="38"/>
        <v>320.09999999999997</v>
      </c>
      <c r="M133" s="4">
        <f t="shared" si="38"/>
        <v>320.09999999999997</v>
      </c>
      <c r="N133" s="4">
        <f t="shared" si="38"/>
        <v>320.09999999999997</v>
      </c>
    </row>
    <row r="134" spans="1:16" ht="39" customHeight="1">
      <c r="A134" s="152"/>
      <c r="B134" s="154"/>
      <c r="C134" s="156"/>
      <c r="D134" s="6" t="s">
        <v>5</v>
      </c>
      <c r="E134" s="149" t="s">
        <v>37</v>
      </c>
      <c r="F134" s="140" t="s">
        <v>165</v>
      </c>
      <c r="G134" s="140">
        <v>600</v>
      </c>
      <c r="H134" s="4">
        <f>I134+J134+K134+L134+M134+N134</f>
        <v>196.10000000000002</v>
      </c>
      <c r="I134" s="4">
        <v>37.1</v>
      </c>
      <c r="J134" s="4">
        <v>31.8</v>
      </c>
      <c r="K134" s="4">
        <v>31.8</v>
      </c>
      <c r="L134" s="4">
        <v>31.8</v>
      </c>
      <c r="M134" s="4">
        <v>31.8</v>
      </c>
      <c r="N134" s="4">
        <v>31.8</v>
      </c>
      <c r="O134" s="90"/>
      <c r="P134" s="91"/>
    </row>
    <row r="135" spans="1:16" ht="32.25" customHeight="1">
      <c r="A135" s="152"/>
      <c r="B135" s="154"/>
      <c r="C135" s="156"/>
      <c r="D135" s="140" t="s">
        <v>6</v>
      </c>
      <c r="E135" s="149" t="s">
        <v>37</v>
      </c>
      <c r="F135" s="140" t="s">
        <v>165</v>
      </c>
      <c r="G135" s="140">
        <v>600</v>
      </c>
      <c r="H135" s="4">
        <f>I135+J135+K135+L135+M135+N135</f>
        <v>1437.8999999999999</v>
      </c>
      <c r="I135" s="4">
        <v>272.39999999999998</v>
      </c>
      <c r="J135" s="4">
        <v>233.1</v>
      </c>
      <c r="K135" s="4">
        <v>233.1</v>
      </c>
      <c r="L135" s="4">
        <v>233.1</v>
      </c>
      <c r="M135" s="4">
        <v>233.1</v>
      </c>
      <c r="N135" s="4">
        <v>233.1</v>
      </c>
      <c r="O135" s="90"/>
      <c r="P135" s="91"/>
    </row>
    <row r="136" spans="1:16" ht="28.5" customHeight="1">
      <c r="A136" s="152"/>
      <c r="B136" s="154"/>
      <c r="C136" s="156"/>
      <c r="D136" s="6" t="s">
        <v>8</v>
      </c>
      <c r="E136" s="149" t="s">
        <v>37</v>
      </c>
      <c r="F136" s="140" t="s">
        <v>165</v>
      </c>
      <c r="G136" s="140">
        <v>600</v>
      </c>
      <c r="H136" s="4">
        <f>I136+J136+K136+L136+M136+N136</f>
        <v>292.3</v>
      </c>
      <c r="I136" s="4">
        <v>16.3</v>
      </c>
      <c r="J136" s="4">
        <v>55.2</v>
      </c>
      <c r="K136" s="4">
        <v>55.2</v>
      </c>
      <c r="L136" s="4">
        <v>55.2</v>
      </c>
      <c r="M136" s="4">
        <v>55.2</v>
      </c>
      <c r="N136" s="4">
        <v>55.2</v>
      </c>
    </row>
    <row r="137" spans="1:16" ht="27.75" customHeight="1">
      <c r="A137" s="152"/>
      <c r="B137" s="155"/>
      <c r="C137" s="156"/>
      <c r="D137" s="6" t="s">
        <v>7</v>
      </c>
      <c r="E137" s="149"/>
      <c r="F137" s="140"/>
      <c r="G137" s="140"/>
      <c r="H137" s="4"/>
      <c r="I137" s="4"/>
      <c r="J137" s="4"/>
      <c r="K137" s="4"/>
      <c r="L137" s="4"/>
      <c r="M137" s="4"/>
      <c r="N137" s="15"/>
    </row>
    <row r="138" spans="1:16" ht="27" customHeight="1">
      <c r="A138" s="152" t="s">
        <v>114</v>
      </c>
      <c r="B138" s="156" t="s">
        <v>51</v>
      </c>
      <c r="C138" s="156"/>
      <c r="D138" s="140" t="s">
        <v>18</v>
      </c>
      <c r="E138" s="149" t="s">
        <v>68</v>
      </c>
      <c r="F138" s="140">
        <v>1521343690</v>
      </c>
      <c r="G138" s="140"/>
      <c r="H138" s="4">
        <f>I138+J138+K138+L138+M138+N138</f>
        <v>2914.4749999999999</v>
      </c>
      <c r="I138" s="4">
        <f>I142+I141</f>
        <v>414.47500000000002</v>
      </c>
      <c r="J138" s="4">
        <f t="shared" ref="J138:N138" si="39">J142</f>
        <v>500</v>
      </c>
      <c r="K138" s="4">
        <f t="shared" si="39"/>
        <v>500</v>
      </c>
      <c r="L138" s="4">
        <f t="shared" si="39"/>
        <v>500</v>
      </c>
      <c r="M138" s="4">
        <f t="shared" si="39"/>
        <v>500</v>
      </c>
      <c r="N138" s="4">
        <f t="shared" si="39"/>
        <v>500</v>
      </c>
    </row>
    <row r="139" spans="1:16" ht="39" customHeight="1">
      <c r="A139" s="152"/>
      <c r="B139" s="156"/>
      <c r="C139" s="156"/>
      <c r="D139" s="6" t="s">
        <v>5</v>
      </c>
      <c r="E139" s="149"/>
      <c r="F139" s="140"/>
      <c r="G139" s="140"/>
      <c r="H139" s="4"/>
      <c r="I139" s="4"/>
      <c r="J139" s="4"/>
      <c r="K139" s="4"/>
      <c r="L139" s="4"/>
      <c r="M139" s="4"/>
      <c r="N139" s="4"/>
    </row>
    <row r="140" spans="1:16" ht="32.25" customHeight="1">
      <c r="A140" s="152"/>
      <c r="B140" s="156"/>
      <c r="C140" s="156"/>
      <c r="D140" s="140" t="s">
        <v>6</v>
      </c>
      <c r="E140" s="149"/>
      <c r="F140" s="140"/>
      <c r="G140" s="140"/>
      <c r="H140" s="4"/>
      <c r="I140" s="4"/>
      <c r="J140" s="4"/>
      <c r="K140" s="4"/>
      <c r="L140" s="4"/>
      <c r="M140" s="4"/>
      <c r="N140" s="4"/>
    </row>
    <row r="141" spans="1:16" ht="27.75" customHeight="1">
      <c r="A141" s="152"/>
      <c r="B141" s="156"/>
      <c r="C141" s="156"/>
      <c r="D141" s="164" t="s">
        <v>8</v>
      </c>
      <c r="E141" s="149" t="s">
        <v>68</v>
      </c>
      <c r="F141" s="140">
        <v>1521343690</v>
      </c>
      <c r="G141" s="140">
        <v>600</v>
      </c>
      <c r="H141" s="4">
        <f>I141+J141+K141+L141+M141+N141</f>
        <v>150.5</v>
      </c>
      <c r="I141" s="4">
        <v>150.5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</row>
    <row r="142" spans="1:16" ht="25.5" customHeight="1">
      <c r="A142" s="152"/>
      <c r="B142" s="156"/>
      <c r="C142" s="156"/>
      <c r="D142" s="187"/>
      <c r="E142" s="149" t="s">
        <v>68</v>
      </c>
      <c r="F142" s="140">
        <v>1521343690</v>
      </c>
      <c r="G142" s="140">
        <v>200</v>
      </c>
      <c r="H142" s="4">
        <f>I142+J142+K142+L142+M142+N142</f>
        <v>2763.9749999999999</v>
      </c>
      <c r="I142" s="4">
        <v>263.97500000000002</v>
      </c>
      <c r="J142" s="4">
        <v>500</v>
      </c>
      <c r="K142" s="4">
        <v>500</v>
      </c>
      <c r="L142" s="4">
        <v>500</v>
      </c>
      <c r="M142" s="4">
        <v>500</v>
      </c>
      <c r="N142" s="4">
        <v>500</v>
      </c>
    </row>
    <row r="143" spans="1:16" ht="27.75" customHeight="1">
      <c r="A143" s="152"/>
      <c r="B143" s="156"/>
      <c r="C143" s="156"/>
      <c r="D143" s="140" t="s">
        <v>7</v>
      </c>
      <c r="E143" s="149"/>
      <c r="F143" s="140"/>
      <c r="G143" s="140"/>
      <c r="H143" s="4"/>
      <c r="I143" s="4"/>
      <c r="J143" s="4"/>
      <c r="K143" s="4"/>
      <c r="L143" s="4"/>
      <c r="M143" s="4"/>
      <c r="N143" s="4"/>
    </row>
    <row r="144" spans="1:16" ht="30.75" customHeight="1">
      <c r="A144" s="152" t="s">
        <v>116</v>
      </c>
      <c r="B144" s="153" t="s">
        <v>187</v>
      </c>
      <c r="C144" s="156"/>
      <c r="D144" s="140" t="s">
        <v>18</v>
      </c>
      <c r="E144" s="149" t="s">
        <v>37</v>
      </c>
      <c r="F144" s="140" t="s">
        <v>167</v>
      </c>
      <c r="G144" s="140"/>
      <c r="H144" s="4">
        <f>I144+J144+K144+L144+M144+N144</f>
        <v>4846.3</v>
      </c>
      <c r="I144" s="4">
        <f>I145+I146+I147</f>
        <v>4846.3</v>
      </c>
      <c r="J144" s="4">
        <f t="shared" ref="J144:N144" si="40">J145+J146+J147</f>
        <v>0</v>
      </c>
      <c r="K144" s="4">
        <f t="shared" si="40"/>
        <v>0</v>
      </c>
      <c r="L144" s="4">
        <f t="shared" si="40"/>
        <v>0</v>
      </c>
      <c r="M144" s="4">
        <f t="shared" si="40"/>
        <v>0</v>
      </c>
      <c r="N144" s="4">
        <f t="shared" si="40"/>
        <v>0</v>
      </c>
    </row>
    <row r="145" spans="1:16" ht="49.5" customHeight="1">
      <c r="A145" s="152"/>
      <c r="B145" s="154"/>
      <c r="C145" s="156"/>
      <c r="D145" s="6" t="s">
        <v>5</v>
      </c>
      <c r="E145" s="149" t="s">
        <v>37</v>
      </c>
      <c r="F145" s="140" t="s">
        <v>167</v>
      </c>
      <c r="G145" s="140">
        <v>600</v>
      </c>
      <c r="H145" s="4">
        <f>I145+J145+K145+L145+M145+N145</f>
        <v>96</v>
      </c>
      <c r="I145" s="4">
        <v>96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90"/>
      <c r="P145" s="91"/>
    </row>
    <row r="146" spans="1:16" ht="27.75" customHeight="1">
      <c r="A146" s="152"/>
      <c r="B146" s="154"/>
      <c r="C146" s="156"/>
      <c r="D146" s="140" t="s">
        <v>6</v>
      </c>
      <c r="E146" s="149" t="s">
        <v>37</v>
      </c>
      <c r="F146" s="140" t="s">
        <v>167</v>
      </c>
      <c r="G146" s="140">
        <v>600</v>
      </c>
      <c r="H146" s="4">
        <f t="shared" ref="H146:H147" si="41">I146+J146+K146+L146+M146+N146</f>
        <v>4702.3</v>
      </c>
      <c r="I146" s="4">
        <v>4702.3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90"/>
      <c r="P146" s="91"/>
    </row>
    <row r="147" spans="1:16" ht="30.75" customHeight="1">
      <c r="A147" s="152"/>
      <c r="B147" s="154"/>
      <c r="C147" s="156"/>
      <c r="D147" s="143" t="s">
        <v>8</v>
      </c>
      <c r="E147" s="149" t="s">
        <v>37</v>
      </c>
      <c r="F147" s="140" t="s">
        <v>167</v>
      </c>
      <c r="G147" s="140">
        <v>600</v>
      </c>
      <c r="H147" s="4">
        <f t="shared" si="41"/>
        <v>48</v>
      </c>
      <c r="I147" s="4">
        <v>48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90"/>
      <c r="P147" s="91"/>
    </row>
    <row r="148" spans="1:16" ht="25.5" customHeight="1">
      <c r="A148" s="152"/>
      <c r="B148" s="155"/>
      <c r="C148" s="156"/>
      <c r="D148" s="140" t="s">
        <v>7</v>
      </c>
      <c r="E148" s="149"/>
      <c r="F148" s="140"/>
      <c r="G148" s="140"/>
      <c r="H148" s="4"/>
      <c r="I148" s="4"/>
      <c r="J148" s="4"/>
      <c r="K148" s="4"/>
      <c r="L148" s="4"/>
      <c r="M148" s="4"/>
      <c r="N148" s="4"/>
    </row>
    <row r="149" spans="1:16" ht="33.75" customHeight="1">
      <c r="A149" s="152" t="s">
        <v>132</v>
      </c>
      <c r="B149" s="164" t="s">
        <v>188</v>
      </c>
      <c r="C149" s="156"/>
      <c r="D149" s="140" t="s">
        <v>18</v>
      </c>
      <c r="E149" s="149" t="s">
        <v>37</v>
      </c>
      <c r="F149" s="140" t="s">
        <v>174</v>
      </c>
      <c r="G149" s="140"/>
      <c r="H149" s="4">
        <f>I149+J149+K149+L149+M149+N149</f>
        <v>2102.1000000000004</v>
      </c>
      <c r="I149" s="4">
        <f>I150+I151+I152</f>
        <v>2102.1000000000004</v>
      </c>
      <c r="J149" s="4">
        <f t="shared" ref="J149:N149" si="42">J150+J151+J152</f>
        <v>0</v>
      </c>
      <c r="K149" s="4">
        <f t="shared" si="42"/>
        <v>0</v>
      </c>
      <c r="L149" s="4">
        <f t="shared" si="42"/>
        <v>0</v>
      </c>
      <c r="M149" s="4">
        <f t="shared" si="42"/>
        <v>0</v>
      </c>
      <c r="N149" s="4">
        <f t="shared" si="42"/>
        <v>0</v>
      </c>
    </row>
    <row r="150" spans="1:16" ht="39.75" customHeight="1">
      <c r="A150" s="152"/>
      <c r="B150" s="168"/>
      <c r="C150" s="156"/>
      <c r="D150" s="6" t="s">
        <v>5</v>
      </c>
      <c r="E150" s="149" t="s">
        <v>37</v>
      </c>
      <c r="F150" s="140" t="s">
        <v>174</v>
      </c>
      <c r="G150" s="140">
        <v>600</v>
      </c>
      <c r="H150" s="4">
        <f>I150+J150+K150+L150+M150+N150</f>
        <v>41.6</v>
      </c>
      <c r="I150" s="4">
        <v>41.6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90"/>
      <c r="P150" s="91"/>
    </row>
    <row r="151" spans="1:16" ht="34.5" customHeight="1">
      <c r="A151" s="152"/>
      <c r="B151" s="168"/>
      <c r="C151" s="156"/>
      <c r="D151" s="140" t="s">
        <v>6</v>
      </c>
      <c r="E151" s="149" t="s">
        <v>37</v>
      </c>
      <c r="F151" s="140" t="s">
        <v>174</v>
      </c>
      <c r="G151" s="140">
        <v>600</v>
      </c>
      <c r="H151" s="4">
        <f t="shared" ref="H151:H152" si="43">I151+J151+K151+L151+M151+N151</f>
        <v>2039.7</v>
      </c>
      <c r="I151" s="4">
        <v>2039.7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90"/>
      <c r="P151" s="91"/>
    </row>
    <row r="152" spans="1:16" ht="30.75" customHeight="1">
      <c r="A152" s="152"/>
      <c r="B152" s="168"/>
      <c r="C152" s="156"/>
      <c r="D152" s="143" t="s">
        <v>8</v>
      </c>
      <c r="E152" s="149" t="s">
        <v>37</v>
      </c>
      <c r="F152" s="140" t="s">
        <v>174</v>
      </c>
      <c r="G152" s="140">
        <v>600</v>
      </c>
      <c r="H152" s="4">
        <f t="shared" si="43"/>
        <v>20.8</v>
      </c>
      <c r="I152" s="4">
        <v>20.8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</row>
    <row r="153" spans="1:16" ht="35.25" customHeight="1">
      <c r="A153" s="152"/>
      <c r="B153" s="165"/>
      <c r="C153" s="156"/>
      <c r="D153" s="140" t="s">
        <v>7</v>
      </c>
      <c r="E153" s="149"/>
      <c r="F153" s="140"/>
      <c r="G153" s="140"/>
      <c r="H153" s="4"/>
      <c r="I153" s="4"/>
      <c r="J153" s="4"/>
      <c r="K153" s="4"/>
      <c r="L153" s="4"/>
      <c r="M153" s="4"/>
      <c r="N153" s="4"/>
    </row>
    <row r="154" spans="1:16" ht="27.75" customHeight="1">
      <c r="A154" s="152" t="s">
        <v>125</v>
      </c>
      <c r="B154" s="169" t="s">
        <v>173</v>
      </c>
      <c r="C154" s="156"/>
      <c r="D154" s="140" t="s">
        <v>18</v>
      </c>
      <c r="E154" s="149" t="s">
        <v>37</v>
      </c>
      <c r="F154" s="140"/>
      <c r="G154" s="140"/>
      <c r="H154" s="4">
        <f>I154+J154+K154+L154+M154+N154</f>
        <v>3384.4</v>
      </c>
      <c r="I154" s="4">
        <f>I155+I156+I157+I158+I159+I160</f>
        <v>3384.4</v>
      </c>
      <c r="J154" s="4">
        <f t="shared" ref="J154:N154" si="44">J155+J156+J157+J158+J159+J160</f>
        <v>0</v>
      </c>
      <c r="K154" s="4">
        <f t="shared" si="44"/>
        <v>0</v>
      </c>
      <c r="L154" s="4">
        <f t="shared" si="44"/>
        <v>0</v>
      </c>
      <c r="M154" s="4">
        <f t="shared" si="44"/>
        <v>0</v>
      </c>
      <c r="N154" s="4">
        <f t="shared" si="44"/>
        <v>0</v>
      </c>
    </row>
    <row r="155" spans="1:16" ht="23.25" customHeight="1">
      <c r="A155" s="152"/>
      <c r="B155" s="170"/>
      <c r="C155" s="156"/>
      <c r="D155" s="157" t="s">
        <v>5</v>
      </c>
      <c r="E155" s="149" t="s">
        <v>37</v>
      </c>
      <c r="F155" s="140" t="s">
        <v>199</v>
      </c>
      <c r="G155" s="140">
        <v>600</v>
      </c>
      <c r="H155" s="4">
        <f t="shared" ref="H155:H159" si="45">I155+J155+K155+L155+M155+N155</f>
        <v>2982.3</v>
      </c>
      <c r="I155" s="4">
        <v>2982.3</v>
      </c>
      <c r="J155" s="4">
        <f t="shared" ref="J155:M155" si="46">J156+J157</f>
        <v>0</v>
      </c>
      <c r="K155" s="4">
        <f t="shared" si="46"/>
        <v>0</v>
      </c>
      <c r="L155" s="4">
        <f t="shared" si="46"/>
        <v>0</v>
      </c>
      <c r="M155" s="4">
        <f t="shared" si="46"/>
        <v>0</v>
      </c>
      <c r="N155" s="4">
        <v>0</v>
      </c>
    </row>
    <row r="156" spans="1:16" ht="23.25" customHeight="1">
      <c r="A156" s="152"/>
      <c r="B156" s="170"/>
      <c r="C156" s="156"/>
      <c r="D156" s="163"/>
      <c r="E156" s="149" t="s">
        <v>37</v>
      </c>
      <c r="F156" s="140" t="s">
        <v>168</v>
      </c>
      <c r="G156" s="140">
        <v>600</v>
      </c>
      <c r="H156" s="4">
        <f t="shared" si="45"/>
        <v>50</v>
      </c>
      <c r="I156" s="4">
        <v>50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</row>
    <row r="157" spans="1:16" ht="27.75" customHeight="1">
      <c r="A157" s="152"/>
      <c r="B157" s="170"/>
      <c r="C157" s="156"/>
      <c r="D157" s="140" t="s">
        <v>6</v>
      </c>
      <c r="E157" s="149"/>
      <c r="F157" s="140"/>
      <c r="G157" s="140"/>
      <c r="H157" s="4"/>
      <c r="I157" s="4"/>
      <c r="J157" s="4"/>
      <c r="K157" s="4"/>
      <c r="L157" s="4"/>
      <c r="M157" s="4"/>
      <c r="N157" s="4"/>
    </row>
    <row r="158" spans="1:16" ht="22.5" customHeight="1">
      <c r="A158" s="152"/>
      <c r="B158" s="170"/>
      <c r="C158" s="156"/>
      <c r="D158" s="164" t="s">
        <v>8</v>
      </c>
      <c r="E158" s="149" t="s">
        <v>37</v>
      </c>
      <c r="F158" s="140" t="s">
        <v>199</v>
      </c>
      <c r="G158" s="140">
        <v>600</v>
      </c>
      <c r="H158" s="4">
        <f t="shared" si="45"/>
        <v>302.10000000000002</v>
      </c>
      <c r="I158" s="4">
        <v>302.10000000000002</v>
      </c>
      <c r="J158" s="4">
        <f t="shared" ref="J158:N158" si="47">J159+J160</f>
        <v>0</v>
      </c>
      <c r="K158" s="4">
        <f t="shared" si="47"/>
        <v>0</v>
      </c>
      <c r="L158" s="4">
        <f t="shared" si="47"/>
        <v>0</v>
      </c>
      <c r="M158" s="4">
        <f t="shared" si="47"/>
        <v>0</v>
      </c>
      <c r="N158" s="4">
        <f t="shared" si="47"/>
        <v>0</v>
      </c>
    </row>
    <row r="159" spans="1:16" ht="22.5" customHeight="1">
      <c r="A159" s="152"/>
      <c r="B159" s="170"/>
      <c r="C159" s="156"/>
      <c r="D159" s="158"/>
      <c r="E159" s="149" t="s">
        <v>37</v>
      </c>
      <c r="F159" s="140" t="s">
        <v>168</v>
      </c>
      <c r="G159" s="140"/>
      <c r="H159" s="4">
        <f t="shared" si="45"/>
        <v>50</v>
      </c>
      <c r="I159" s="4">
        <v>50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</row>
    <row r="160" spans="1:16" ht="27.75" customHeight="1">
      <c r="A160" s="152"/>
      <c r="B160" s="171"/>
      <c r="C160" s="156"/>
      <c r="D160" s="140" t="s">
        <v>7</v>
      </c>
      <c r="E160" s="149"/>
      <c r="F160" s="140"/>
      <c r="G160" s="140"/>
      <c r="H160" s="4"/>
      <c r="I160" s="4"/>
      <c r="J160" s="4"/>
      <c r="K160" s="4"/>
      <c r="L160" s="4"/>
      <c r="M160" s="4"/>
      <c r="N160" s="4"/>
    </row>
    <row r="161" spans="1:14" ht="30">
      <c r="A161" s="152" t="s">
        <v>127</v>
      </c>
      <c r="B161" s="153" t="s">
        <v>175</v>
      </c>
      <c r="C161" s="156"/>
      <c r="D161" s="140" t="s">
        <v>18</v>
      </c>
      <c r="E161" s="149" t="s">
        <v>37</v>
      </c>
      <c r="F161" s="140" t="s">
        <v>169</v>
      </c>
      <c r="G161" s="140"/>
      <c r="H161" s="4">
        <f>H162+H163+H164</f>
        <v>639.1</v>
      </c>
      <c r="I161" s="4">
        <f>I162+I163+I164</f>
        <v>639.1</v>
      </c>
      <c r="J161" s="4">
        <f t="shared" ref="J161:N161" si="48">J162+J163+J164</f>
        <v>0</v>
      </c>
      <c r="K161" s="4">
        <f t="shared" si="48"/>
        <v>0</v>
      </c>
      <c r="L161" s="4">
        <f t="shared" si="48"/>
        <v>0</v>
      </c>
      <c r="M161" s="4">
        <f t="shared" si="48"/>
        <v>0</v>
      </c>
      <c r="N161" s="4">
        <f t="shared" si="48"/>
        <v>0</v>
      </c>
    </row>
    <row r="162" spans="1:14" ht="42" customHeight="1">
      <c r="A162" s="152"/>
      <c r="B162" s="154"/>
      <c r="C162" s="156"/>
      <c r="D162" s="6" t="s">
        <v>5</v>
      </c>
      <c r="E162" s="149" t="s">
        <v>37</v>
      </c>
      <c r="F162" s="140" t="s">
        <v>169</v>
      </c>
      <c r="G162" s="140">
        <v>600</v>
      </c>
      <c r="H162" s="4">
        <f>I162+J162+K162+L162+M162+N162</f>
        <v>550</v>
      </c>
      <c r="I162" s="4">
        <v>550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</row>
    <row r="163" spans="1:14" ht="30">
      <c r="A163" s="152"/>
      <c r="B163" s="154"/>
      <c r="C163" s="156"/>
      <c r="D163" s="140" t="s">
        <v>6</v>
      </c>
      <c r="E163" s="149"/>
      <c r="F163" s="140"/>
      <c r="G163" s="140"/>
      <c r="H163" s="4"/>
      <c r="I163" s="4"/>
      <c r="J163" s="4"/>
      <c r="K163" s="4"/>
      <c r="L163" s="4"/>
      <c r="M163" s="4"/>
      <c r="N163" s="4"/>
    </row>
    <row r="164" spans="1:14" ht="30">
      <c r="A164" s="152"/>
      <c r="B164" s="154"/>
      <c r="C164" s="156"/>
      <c r="D164" s="143" t="s">
        <v>8</v>
      </c>
      <c r="E164" s="149" t="s">
        <v>37</v>
      </c>
      <c r="F164" s="140" t="s">
        <v>169</v>
      </c>
      <c r="G164" s="140">
        <v>600</v>
      </c>
      <c r="H164" s="4">
        <f t="shared" ref="H164" si="49">I164+J164+K164+L164+M164+N164</f>
        <v>89.1</v>
      </c>
      <c r="I164" s="4">
        <v>89.1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</row>
    <row r="165" spans="1:14" ht="30">
      <c r="A165" s="152"/>
      <c r="B165" s="155"/>
      <c r="C165" s="156"/>
      <c r="D165" s="140" t="s">
        <v>7</v>
      </c>
      <c r="E165" s="149"/>
      <c r="F165" s="140"/>
      <c r="G165" s="140"/>
      <c r="H165" s="4"/>
      <c r="I165" s="4"/>
      <c r="J165" s="4"/>
      <c r="K165" s="4"/>
      <c r="L165" s="4"/>
      <c r="M165" s="4"/>
      <c r="N165" s="4"/>
    </row>
    <row r="166" spans="1:14" ht="30">
      <c r="A166" s="152" t="s">
        <v>170</v>
      </c>
      <c r="B166" s="153" t="s">
        <v>193</v>
      </c>
      <c r="C166" s="156"/>
      <c r="D166" s="140" t="s">
        <v>18</v>
      </c>
      <c r="E166" s="149" t="s">
        <v>37</v>
      </c>
      <c r="F166" s="140" t="s">
        <v>195</v>
      </c>
      <c r="G166" s="140"/>
      <c r="H166" s="4">
        <f>H167+H168+H169</f>
        <v>82.5</v>
      </c>
      <c r="I166" s="4">
        <f>I167+I168+I169</f>
        <v>82.5</v>
      </c>
      <c r="J166" s="4">
        <f t="shared" ref="J166:N166" si="50">J167+J168+J169</f>
        <v>0</v>
      </c>
      <c r="K166" s="4">
        <f t="shared" si="50"/>
        <v>0</v>
      </c>
      <c r="L166" s="4">
        <f t="shared" si="50"/>
        <v>0</v>
      </c>
      <c r="M166" s="4">
        <f t="shared" si="50"/>
        <v>0</v>
      </c>
      <c r="N166" s="4">
        <f t="shared" si="50"/>
        <v>0</v>
      </c>
    </row>
    <row r="167" spans="1:14" ht="26.25">
      <c r="A167" s="152"/>
      <c r="B167" s="154"/>
      <c r="C167" s="156"/>
      <c r="D167" s="6" t="s">
        <v>5</v>
      </c>
      <c r="E167" s="149" t="s">
        <v>37</v>
      </c>
      <c r="F167" s="140" t="s">
        <v>195</v>
      </c>
      <c r="G167" s="140"/>
      <c r="H167" s="4"/>
      <c r="I167" s="4"/>
      <c r="J167" s="4"/>
      <c r="K167" s="4"/>
      <c r="L167" s="4"/>
      <c r="M167" s="4"/>
      <c r="N167" s="4"/>
    </row>
    <row r="168" spans="1:14" ht="30">
      <c r="A168" s="152"/>
      <c r="B168" s="154"/>
      <c r="C168" s="156"/>
      <c r="D168" s="140" t="s">
        <v>6</v>
      </c>
      <c r="E168" s="149"/>
      <c r="F168" s="140"/>
      <c r="G168" s="140"/>
      <c r="H168" s="4"/>
      <c r="I168" s="4"/>
      <c r="J168" s="4"/>
      <c r="K168" s="4"/>
      <c r="L168" s="4"/>
      <c r="M168" s="4"/>
      <c r="N168" s="4"/>
    </row>
    <row r="169" spans="1:14" ht="30">
      <c r="A169" s="152"/>
      <c r="B169" s="154"/>
      <c r="C169" s="156"/>
      <c r="D169" s="143" t="s">
        <v>8</v>
      </c>
      <c r="E169" s="149" t="s">
        <v>37</v>
      </c>
      <c r="F169" s="140" t="s">
        <v>195</v>
      </c>
      <c r="G169" s="140">
        <v>600</v>
      </c>
      <c r="H169" s="4">
        <f t="shared" ref="H169" si="51">I169+J169+K169+L169+M169+N169</f>
        <v>82.5</v>
      </c>
      <c r="I169" s="4">
        <v>82.5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</row>
    <row r="170" spans="1:14" ht="30">
      <c r="A170" s="152"/>
      <c r="B170" s="155"/>
      <c r="C170" s="156"/>
      <c r="D170" s="140" t="s">
        <v>7</v>
      </c>
      <c r="E170" s="149"/>
      <c r="F170" s="140"/>
      <c r="G170" s="140"/>
      <c r="H170" s="4"/>
      <c r="I170" s="4"/>
      <c r="J170" s="4"/>
      <c r="K170" s="4"/>
      <c r="L170" s="4"/>
      <c r="M170" s="4"/>
      <c r="N170" s="4"/>
    </row>
    <row r="171" spans="1:14" ht="30">
      <c r="A171" s="152" t="s">
        <v>191</v>
      </c>
      <c r="B171" s="153" t="s">
        <v>194</v>
      </c>
      <c r="C171" s="156"/>
      <c r="D171" s="140" t="s">
        <v>18</v>
      </c>
      <c r="E171" s="149" t="s">
        <v>37</v>
      </c>
      <c r="F171" s="140" t="s">
        <v>196</v>
      </c>
      <c r="G171" s="140"/>
      <c r="H171" s="4">
        <f>H172+H173+H174</f>
        <v>78</v>
      </c>
      <c r="I171" s="4">
        <f>I172+I173+I174</f>
        <v>78</v>
      </c>
      <c r="J171" s="4">
        <f t="shared" ref="J171:N171" si="52">J172+J173+J174</f>
        <v>0</v>
      </c>
      <c r="K171" s="4">
        <f t="shared" si="52"/>
        <v>0</v>
      </c>
      <c r="L171" s="4">
        <f t="shared" si="52"/>
        <v>0</v>
      </c>
      <c r="M171" s="4">
        <f t="shared" si="52"/>
        <v>0</v>
      </c>
      <c r="N171" s="4">
        <f t="shared" si="52"/>
        <v>0</v>
      </c>
    </row>
    <row r="172" spans="1:14" ht="26.25">
      <c r="A172" s="152"/>
      <c r="B172" s="154"/>
      <c r="C172" s="156"/>
      <c r="D172" s="6" t="s">
        <v>5</v>
      </c>
      <c r="E172" s="149" t="s">
        <v>37</v>
      </c>
      <c r="F172" s="140" t="s">
        <v>196</v>
      </c>
      <c r="G172" s="140"/>
      <c r="H172" s="4"/>
      <c r="I172" s="4"/>
      <c r="J172" s="4"/>
      <c r="K172" s="4"/>
      <c r="L172" s="4"/>
      <c r="M172" s="4"/>
      <c r="N172" s="4"/>
    </row>
    <row r="173" spans="1:14" ht="30">
      <c r="A173" s="152"/>
      <c r="B173" s="154"/>
      <c r="C173" s="156"/>
      <c r="D173" s="140" t="s">
        <v>6</v>
      </c>
      <c r="E173" s="149"/>
      <c r="F173" s="140"/>
      <c r="G173" s="140"/>
      <c r="H173" s="4"/>
      <c r="I173" s="4"/>
      <c r="J173" s="4"/>
      <c r="K173" s="4"/>
      <c r="L173" s="4"/>
      <c r="M173" s="4"/>
      <c r="N173" s="4"/>
    </row>
    <row r="174" spans="1:14" ht="30">
      <c r="A174" s="152"/>
      <c r="B174" s="154"/>
      <c r="C174" s="156"/>
      <c r="D174" s="143" t="s">
        <v>8</v>
      </c>
      <c r="E174" s="149" t="s">
        <v>37</v>
      </c>
      <c r="F174" s="140" t="s">
        <v>196</v>
      </c>
      <c r="G174" s="140">
        <v>600</v>
      </c>
      <c r="H174" s="4">
        <f t="shared" ref="H174" si="53">I174+J174+K174+L174+M174+N174</f>
        <v>78</v>
      </c>
      <c r="I174" s="4">
        <v>78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</row>
    <row r="175" spans="1:14" ht="30">
      <c r="A175" s="152"/>
      <c r="B175" s="155"/>
      <c r="C175" s="156"/>
      <c r="D175" s="140" t="s">
        <v>7</v>
      </c>
      <c r="E175" s="149"/>
      <c r="F175" s="140"/>
      <c r="G175" s="140"/>
      <c r="H175" s="4"/>
      <c r="I175" s="4"/>
      <c r="J175" s="4"/>
      <c r="K175" s="4"/>
      <c r="L175" s="4"/>
      <c r="M175" s="4"/>
      <c r="N175" s="4"/>
    </row>
    <row r="176" spans="1:14" ht="30">
      <c r="A176" s="152" t="s">
        <v>192</v>
      </c>
      <c r="B176" s="166" t="s">
        <v>181</v>
      </c>
      <c r="C176" s="156"/>
      <c r="D176" s="140" t="s">
        <v>18</v>
      </c>
      <c r="E176" s="149"/>
      <c r="F176" s="140"/>
      <c r="G176" s="140"/>
      <c r="H176" s="4">
        <f>I176+J176+K176+L176+M176+N176</f>
        <v>2263</v>
      </c>
      <c r="I176" s="4">
        <f>I177+I178+I179+I180+I181+I182</f>
        <v>2263</v>
      </c>
      <c r="J176" s="4">
        <f t="shared" ref="J176:N176" si="54">J177+J178+J179+J180+J181+J182</f>
        <v>0</v>
      </c>
      <c r="K176" s="4">
        <f t="shared" si="54"/>
        <v>0</v>
      </c>
      <c r="L176" s="4">
        <f t="shared" si="54"/>
        <v>0</v>
      </c>
      <c r="M176" s="4">
        <f t="shared" si="54"/>
        <v>0</v>
      </c>
      <c r="N176" s="4">
        <f t="shared" si="54"/>
        <v>0</v>
      </c>
    </row>
    <row r="177" spans="1:14" ht="24" customHeight="1">
      <c r="A177" s="152"/>
      <c r="B177" s="160"/>
      <c r="C177" s="156"/>
      <c r="D177" s="157" t="s">
        <v>5</v>
      </c>
      <c r="E177" s="149" t="s">
        <v>37</v>
      </c>
      <c r="F177" s="140" t="s">
        <v>171</v>
      </c>
      <c r="G177" s="140">
        <v>600</v>
      </c>
      <c r="H177" s="4">
        <f>I177+J177+K177+L177+M177+N177</f>
        <v>1087.5</v>
      </c>
      <c r="I177" s="4">
        <v>1087.5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</row>
    <row r="178" spans="1:14" ht="27" customHeight="1">
      <c r="A178" s="152"/>
      <c r="B178" s="160"/>
      <c r="C178" s="156"/>
      <c r="D178" s="163"/>
      <c r="E178" s="149" t="s">
        <v>37</v>
      </c>
      <c r="F178" s="140" t="s">
        <v>200</v>
      </c>
      <c r="G178" s="140">
        <v>600</v>
      </c>
      <c r="H178" s="4">
        <f>I178+J178+K178+L178+M178+N178</f>
        <v>1062.4000000000001</v>
      </c>
      <c r="I178" s="4">
        <v>1062.4000000000001</v>
      </c>
      <c r="J178" s="4">
        <v>0</v>
      </c>
      <c r="K178" s="4">
        <v>0</v>
      </c>
      <c r="L178" s="4">
        <v>0</v>
      </c>
      <c r="M178" s="4">
        <v>0</v>
      </c>
      <c r="N178" s="4"/>
    </row>
    <row r="179" spans="1:14" ht="30">
      <c r="A179" s="152"/>
      <c r="B179" s="160"/>
      <c r="C179" s="156"/>
      <c r="D179" s="140" t="s">
        <v>6</v>
      </c>
      <c r="E179" s="149"/>
      <c r="F179" s="140"/>
      <c r="G179" s="140"/>
      <c r="H179" s="4"/>
      <c r="I179" s="4"/>
      <c r="J179" s="4"/>
      <c r="K179" s="4"/>
      <c r="L179" s="4"/>
      <c r="M179" s="4"/>
      <c r="N179" s="4"/>
    </row>
    <row r="180" spans="1:14" ht="19.5" customHeight="1">
      <c r="A180" s="152"/>
      <c r="B180" s="160"/>
      <c r="C180" s="156"/>
      <c r="D180" s="164" t="s">
        <v>8</v>
      </c>
      <c r="E180" s="149" t="s">
        <v>37</v>
      </c>
      <c r="F180" s="140" t="s">
        <v>171</v>
      </c>
      <c r="G180" s="140">
        <v>600</v>
      </c>
      <c r="H180" s="4">
        <f t="shared" ref="H180:H181" si="55">I180+J180+K180+L180+M180+N180</f>
        <v>57.2</v>
      </c>
      <c r="I180" s="4">
        <v>57.2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</row>
    <row r="181" spans="1:14" ht="19.5" customHeight="1">
      <c r="A181" s="152"/>
      <c r="B181" s="160"/>
      <c r="C181" s="156"/>
      <c r="D181" s="165"/>
      <c r="E181" s="149" t="s">
        <v>37</v>
      </c>
      <c r="F181" s="140" t="s">
        <v>200</v>
      </c>
      <c r="G181" s="140">
        <v>600</v>
      </c>
      <c r="H181" s="4">
        <f t="shared" si="55"/>
        <v>55.9</v>
      </c>
      <c r="I181" s="4">
        <v>55.9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</row>
    <row r="182" spans="1:14" ht="30">
      <c r="A182" s="152"/>
      <c r="B182" s="167"/>
      <c r="C182" s="156"/>
      <c r="D182" s="140" t="s">
        <v>7</v>
      </c>
      <c r="E182" s="149"/>
      <c r="F182" s="140"/>
      <c r="G182" s="140"/>
      <c r="H182" s="4"/>
      <c r="I182" s="4"/>
      <c r="J182" s="4"/>
      <c r="K182" s="4"/>
      <c r="L182" s="4"/>
      <c r="M182" s="4"/>
      <c r="N182" s="4"/>
    </row>
    <row r="183" spans="1:14" ht="30">
      <c r="A183" s="152" t="s">
        <v>198</v>
      </c>
      <c r="B183" s="166" t="s">
        <v>197</v>
      </c>
      <c r="C183" s="156"/>
      <c r="D183" s="140" t="s">
        <v>18</v>
      </c>
      <c r="E183" s="149" t="s">
        <v>69</v>
      </c>
      <c r="F183" s="140">
        <v>1521573370</v>
      </c>
      <c r="G183" s="140"/>
      <c r="H183" s="4">
        <f>I183+J183+K183</f>
        <v>365.2</v>
      </c>
      <c r="I183" s="4">
        <f>I184</f>
        <v>365.2</v>
      </c>
      <c r="J183" s="4">
        <f t="shared" ref="J183:N183" si="56">J184</f>
        <v>0</v>
      </c>
      <c r="K183" s="4">
        <f t="shared" si="56"/>
        <v>0</v>
      </c>
      <c r="L183" s="4">
        <f t="shared" si="56"/>
        <v>0</v>
      </c>
      <c r="M183" s="4">
        <f t="shared" si="56"/>
        <v>0</v>
      </c>
      <c r="N183" s="29">
        <f t="shared" si="56"/>
        <v>0</v>
      </c>
    </row>
    <row r="184" spans="1:14" ht="44.25" customHeight="1">
      <c r="A184" s="152"/>
      <c r="B184" s="160"/>
      <c r="C184" s="156"/>
      <c r="D184" s="6" t="s">
        <v>5</v>
      </c>
      <c r="E184" s="149" t="s">
        <v>69</v>
      </c>
      <c r="F184" s="140">
        <v>1521573370</v>
      </c>
      <c r="G184" s="140">
        <v>600</v>
      </c>
      <c r="H184" s="4">
        <f>I184+J184+K184</f>
        <v>365.2</v>
      </c>
      <c r="I184" s="4">
        <v>365.2</v>
      </c>
      <c r="J184" s="4">
        <v>0</v>
      </c>
      <c r="K184" s="4">
        <v>0</v>
      </c>
      <c r="L184" s="4">
        <v>0</v>
      </c>
      <c r="M184" s="4">
        <v>0</v>
      </c>
      <c r="N184" s="15">
        <v>0</v>
      </c>
    </row>
    <row r="185" spans="1:14" ht="26.25">
      <c r="A185" s="152"/>
      <c r="B185" s="160"/>
      <c r="C185" s="156"/>
      <c r="D185" s="6" t="s">
        <v>6</v>
      </c>
      <c r="E185" s="149"/>
      <c r="F185" s="140"/>
      <c r="G185" s="140"/>
      <c r="H185" s="4"/>
      <c r="I185" s="4"/>
      <c r="J185" s="4"/>
      <c r="K185" s="4"/>
      <c r="L185" s="4"/>
      <c r="M185" s="4"/>
      <c r="N185" s="15"/>
    </row>
    <row r="186" spans="1:14" ht="26.25">
      <c r="A186" s="152"/>
      <c r="B186" s="160"/>
      <c r="C186" s="156"/>
      <c r="D186" s="6" t="s">
        <v>8</v>
      </c>
      <c r="E186" s="149"/>
      <c r="F186" s="140"/>
      <c r="G186" s="140"/>
      <c r="H186" s="4"/>
      <c r="I186" s="4"/>
      <c r="J186" s="4"/>
      <c r="K186" s="4"/>
      <c r="L186" s="4"/>
      <c r="M186" s="4"/>
      <c r="N186" s="15"/>
    </row>
    <row r="187" spans="1:14" ht="30">
      <c r="A187" s="152"/>
      <c r="B187" s="167"/>
      <c r="C187" s="156"/>
      <c r="D187" s="140" t="s">
        <v>7</v>
      </c>
      <c r="E187" s="149"/>
      <c r="F187" s="140"/>
      <c r="G187" s="140"/>
      <c r="H187" s="4"/>
      <c r="I187" s="4"/>
      <c r="J187" s="4"/>
      <c r="K187" s="4"/>
      <c r="L187" s="4"/>
      <c r="M187" s="4"/>
      <c r="N187" s="15"/>
    </row>
    <row r="188" spans="1:14" ht="29.25">
      <c r="A188" s="190" t="s">
        <v>46</v>
      </c>
      <c r="B188" s="153" t="s">
        <v>47</v>
      </c>
      <c r="C188" s="185" t="s">
        <v>19</v>
      </c>
      <c r="D188" s="87" t="s">
        <v>18</v>
      </c>
      <c r="E188" s="28" t="s">
        <v>104</v>
      </c>
      <c r="F188" s="87">
        <v>1530000000</v>
      </c>
      <c r="G188" s="87"/>
      <c r="H188" s="29">
        <f>I188+J188+K188+L188+M188+N188</f>
        <v>168769.90000000002</v>
      </c>
      <c r="I188" s="29">
        <f>I189+I190+I191+I192</f>
        <v>29714.2</v>
      </c>
      <c r="J188" s="29">
        <f t="shared" ref="J188:N188" si="57">J189+J190+J191+J192</f>
        <v>27697.899999999998</v>
      </c>
      <c r="K188" s="29">
        <f t="shared" si="57"/>
        <v>27617.7</v>
      </c>
      <c r="L188" s="29">
        <f t="shared" si="57"/>
        <v>27825.800000000003</v>
      </c>
      <c r="M188" s="29">
        <f t="shared" si="57"/>
        <v>27895.200000000001</v>
      </c>
      <c r="N188" s="29">
        <f t="shared" si="57"/>
        <v>28019.1</v>
      </c>
    </row>
    <row r="189" spans="1:14" ht="40.5" customHeight="1">
      <c r="A189" s="191"/>
      <c r="B189" s="160"/>
      <c r="C189" s="185"/>
      <c r="D189" s="6" t="s">
        <v>5</v>
      </c>
      <c r="E189" s="149"/>
      <c r="F189" s="140"/>
      <c r="G189" s="140"/>
      <c r="H189" s="4">
        <f t="shared" ref="H189:H192" si="58">I189+J189+K189+L189+M189+N189</f>
        <v>28809.7</v>
      </c>
      <c r="I189" s="4">
        <f>I199+I204</f>
        <v>3981</v>
      </c>
      <c r="J189" s="4">
        <f t="shared" ref="J189:N189" si="59">J199+J204</f>
        <v>5029.8999999999996</v>
      </c>
      <c r="K189" s="4">
        <f t="shared" si="59"/>
        <v>4949.7</v>
      </c>
      <c r="L189" s="4">
        <f t="shared" si="59"/>
        <v>4949.7</v>
      </c>
      <c r="M189" s="4">
        <f t="shared" si="59"/>
        <v>4949.7</v>
      </c>
      <c r="N189" s="4">
        <f t="shared" si="59"/>
        <v>4949.7</v>
      </c>
    </row>
    <row r="190" spans="1:14" ht="30">
      <c r="A190" s="191"/>
      <c r="B190" s="160"/>
      <c r="C190" s="185"/>
      <c r="D190" s="140" t="s">
        <v>6</v>
      </c>
      <c r="E190" s="149"/>
      <c r="F190" s="140"/>
      <c r="G190" s="140"/>
      <c r="H190" s="4">
        <f t="shared" si="58"/>
        <v>682.6</v>
      </c>
      <c r="I190" s="4">
        <f>I205</f>
        <v>682.6</v>
      </c>
      <c r="J190" s="4">
        <f t="shared" ref="J190:N190" si="60">J205</f>
        <v>0</v>
      </c>
      <c r="K190" s="4">
        <f t="shared" si="60"/>
        <v>0</v>
      </c>
      <c r="L190" s="4">
        <f t="shared" si="60"/>
        <v>0</v>
      </c>
      <c r="M190" s="4">
        <f t="shared" si="60"/>
        <v>0</v>
      </c>
      <c r="N190" s="4">
        <f t="shared" si="60"/>
        <v>0</v>
      </c>
    </row>
    <row r="191" spans="1:14" ht="30">
      <c r="A191" s="191"/>
      <c r="B191" s="160"/>
      <c r="C191" s="185"/>
      <c r="D191" s="140" t="s">
        <v>8</v>
      </c>
      <c r="E191" s="149" t="s">
        <v>104</v>
      </c>
      <c r="F191" s="140">
        <v>1530000000</v>
      </c>
      <c r="G191" s="140"/>
      <c r="H191" s="4">
        <f t="shared" si="58"/>
        <v>129274.30000000002</v>
      </c>
      <c r="I191" s="4">
        <f>I196+I201+I206</f>
        <v>22020.800000000003</v>
      </c>
      <c r="J191" s="4">
        <f t="shared" ref="J191:N192" si="61">J196+J201+J206</f>
        <v>21273.3</v>
      </c>
      <c r="K191" s="4">
        <f t="shared" si="61"/>
        <v>21273.3</v>
      </c>
      <c r="L191" s="4">
        <f t="shared" si="61"/>
        <v>21481.4</v>
      </c>
      <c r="M191" s="4">
        <f t="shared" si="61"/>
        <v>21550.799999999999</v>
      </c>
      <c r="N191" s="4">
        <f t="shared" si="61"/>
        <v>21674.699999999997</v>
      </c>
    </row>
    <row r="192" spans="1:14" ht="30">
      <c r="A192" s="192"/>
      <c r="B192" s="167"/>
      <c r="C192" s="185"/>
      <c r="D192" s="140" t="s">
        <v>7</v>
      </c>
      <c r="E192" s="149" t="s">
        <v>104</v>
      </c>
      <c r="F192" s="140">
        <v>1530000000</v>
      </c>
      <c r="G192" s="140"/>
      <c r="H192" s="4">
        <f t="shared" si="58"/>
        <v>10003.300000000001</v>
      </c>
      <c r="I192" s="4">
        <f>I197+I202+I207</f>
        <v>3029.8</v>
      </c>
      <c r="J192" s="4">
        <f t="shared" si="61"/>
        <v>1394.7</v>
      </c>
      <c r="K192" s="4">
        <f t="shared" si="61"/>
        <v>1394.7</v>
      </c>
      <c r="L192" s="4">
        <f t="shared" si="61"/>
        <v>1394.7</v>
      </c>
      <c r="M192" s="4">
        <f t="shared" si="61"/>
        <v>1394.7</v>
      </c>
      <c r="N192" s="4">
        <f t="shared" si="61"/>
        <v>1394.7</v>
      </c>
    </row>
    <row r="193" spans="1:16" ht="35.25" customHeight="1">
      <c r="A193" s="152" t="s">
        <v>48</v>
      </c>
      <c r="B193" s="156" t="s">
        <v>49</v>
      </c>
      <c r="C193" s="156"/>
      <c r="D193" s="140" t="s">
        <v>18</v>
      </c>
      <c r="E193" s="149" t="s">
        <v>104</v>
      </c>
      <c r="F193" s="140">
        <v>1530142390</v>
      </c>
      <c r="G193" s="140"/>
      <c r="H193" s="4">
        <f>I193+J193+K193+L193+M193+N193</f>
        <v>79937.599999999977</v>
      </c>
      <c r="I193" s="4">
        <f>I196+I197</f>
        <v>14734.599999999999</v>
      </c>
      <c r="J193" s="4">
        <f t="shared" ref="J193:N193" si="62">J196+J197</f>
        <v>12863.199999999999</v>
      </c>
      <c r="K193" s="4">
        <f t="shared" si="62"/>
        <v>12863.199999999999</v>
      </c>
      <c r="L193" s="4">
        <f t="shared" si="62"/>
        <v>13071.3</v>
      </c>
      <c r="M193" s="4">
        <f t="shared" si="62"/>
        <v>13140.699999999999</v>
      </c>
      <c r="N193" s="4">
        <f t="shared" si="62"/>
        <v>13264.599999999999</v>
      </c>
    </row>
    <row r="194" spans="1:16" ht="30" customHeight="1">
      <c r="A194" s="152"/>
      <c r="B194" s="156"/>
      <c r="C194" s="156"/>
      <c r="D194" s="6" t="s">
        <v>5</v>
      </c>
      <c r="E194" s="149"/>
      <c r="F194" s="140"/>
      <c r="G194" s="140"/>
      <c r="H194" s="4"/>
      <c r="I194" s="4"/>
      <c r="J194" s="4"/>
      <c r="K194" s="4"/>
      <c r="L194" s="4"/>
      <c r="M194" s="4"/>
      <c r="N194" s="4"/>
    </row>
    <row r="195" spans="1:16" ht="33.75" customHeight="1">
      <c r="A195" s="152"/>
      <c r="B195" s="156"/>
      <c r="C195" s="156"/>
      <c r="D195" s="140" t="s">
        <v>6</v>
      </c>
      <c r="E195" s="149"/>
      <c r="F195" s="140"/>
      <c r="G195" s="140"/>
      <c r="H195" s="4"/>
      <c r="I195" s="4"/>
      <c r="J195" s="4"/>
      <c r="K195" s="4"/>
      <c r="L195" s="4"/>
      <c r="M195" s="4"/>
      <c r="N195" s="4"/>
    </row>
    <row r="196" spans="1:16" ht="29.25" customHeight="1">
      <c r="A196" s="152"/>
      <c r="B196" s="156"/>
      <c r="C196" s="156"/>
      <c r="D196" s="146" t="s">
        <v>8</v>
      </c>
      <c r="E196" s="149" t="s">
        <v>104</v>
      </c>
      <c r="F196" s="140">
        <v>1530142390</v>
      </c>
      <c r="G196" s="140">
        <v>600</v>
      </c>
      <c r="H196" s="4">
        <f>I196+J196+K196+L196+M196+N196</f>
        <v>70413.8</v>
      </c>
      <c r="I196" s="4">
        <v>11704.8</v>
      </c>
      <c r="J196" s="4">
        <v>11564.4</v>
      </c>
      <c r="K196" s="4">
        <v>11564.4</v>
      </c>
      <c r="L196" s="4">
        <v>11772.5</v>
      </c>
      <c r="M196" s="4">
        <v>11841.9</v>
      </c>
      <c r="N196" s="15">
        <v>11965.8</v>
      </c>
    </row>
    <row r="197" spans="1:16" ht="30">
      <c r="A197" s="152"/>
      <c r="B197" s="156"/>
      <c r="C197" s="156"/>
      <c r="D197" s="140" t="s">
        <v>7</v>
      </c>
      <c r="E197" s="149" t="s">
        <v>104</v>
      </c>
      <c r="F197" s="140">
        <v>1530142390</v>
      </c>
      <c r="G197" s="140">
        <v>900</v>
      </c>
      <c r="H197" s="4">
        <f>I197+J197+K197+L197+M197+N197</f>
        <v>9523.7999999999993</v>
      </c>
      <c r="I197" s="4">
        <v>3029.8</v>
      </c>
      <c r="J197" s="4">
        <v>1298.8</v>
      </c>
      <c r="K197" s="4">
        <v>1298.8</v>
      </c>
      <c r="L197" s="4">
        <v>1298.8</v>
      </c>
      <c r="M197" s="4">
        <v>1298.8</v>
      </c>
      <c r="N197" s="4">
        <v>1298.8</v>
      </c>
    </row>
    <row r="198" spans="1:16" ht="30">
      <c r="A198" s="152" t="s">
        <v>118</v>
      </c>
      <c r="B198" s="156" t="s">
        <v>151</v>
      </c>
      <c r="C198" s="156"/>
      <c r="D198" s="140" t="s">
        <v>18</v>
      </c>
      <c r="E198" s="149" t="s">
        <v>104</v>
      </c>
      <c r="F198" s="140" t="s">
        <v>152</v>
      </c>
      <c r="G198" s="140"/>
      <c r="H198" s="4">
        <f>I198+J198+K198+L198+M198+N198</f>
        <v>87914.7</v>
      </c>
      <c r="I198" s="4">
        <f>I199+I201+I202</f>
        <v>14062</v>
      </c>
      <c r="J198" s="4">
        <f t="shared" ref="J198:N198" si="63">J199+J201+J202</f>
        <v>14834.699999999999</v>
      </c>
      <c r="K198" s="4">
        <f t="shared" si="63"/>
        <v>14754.499999999998</v>
      </c>
      <c r="L198" s="4">
        <f t="shared" si="63"/>
        <v>14754.499999999998</v>
      </c>
      <c r="M198" s="4">
        <f t="shared" si="63"/>
        <v>14754.499999999998</v>
      </c>
      <c r="N198" s="4">
        <f t="shared" si="63"/>
        <v>14754.499999999998</v>
      </c>
    </row>
    <row r="199" spans="1:16" ht="44.25" customHeight="1">
      <c r="A199" s="152"/>
      <c r="B199" s="156"/>
      <c r="C199" s="156"/>
      <c r="D199" s="6" t="s">
        <v>5</v>
      </c>
      <c r="E199" s="149" t="s">
        <v>104</v>
      </c>
      <c r="F199" s="140" t="s">
        <v>152</v>
      </c>
      <c r="G199" s="140"/>
      <c r="H199" s="4">
        <f>I199+J199+K199+L199+M199+N199</f>
        <v>28716.600000000002</v>
      </c>
      <c r="I199" s="4">
        <v>3887.9</v>
      </c>
      <c r="J199" s="4">
        <v>5029.8999999999996</v>
      </c>
      <c r="K199" s="4">
        <v>4949.7</v>
      </c>
      <c r="L199" s="4">
        <v>4949.7</v>
      </c>
      <c r="M199" s="4">
        <v>4949.7</v>
      </c>
      <c r="N199" s="4">
        <v>4949.7</v>
      </c>
    </row>
    <row r="200" spans="1:16" ht="30">
      <c r="A200" s="152"/>
      <c r="B200" s="156"/>
      <c r="C200" s="156"/>
      <c r="D200" s="140" t="s">
        <v>6</v>
      </c>
      <c r="E200" s="149"/>
      <c r="F200" s="140"/>
      <c r="G200" s="140"/>
      <c r="H200" s="4"/>
      <c r="I200" s="4"/>
      <c r="J200" s="4"/>
      <c r="K200" s="4"/>
      <c r="L200" s="4"/>
      <c r="M200" s="4"/>
      <c r="N200" s="4"/>
    </row>
    <row r="201" spans="1:16" ht="26.25" customHeight="1">
      <c r="A201" s="152"/>
      <c r="B201" s="156"/>
      <c r="C201" s="156"/>
      <c r="D201" s="146" t="s">
        <v>8</v>
      </c>
      <c r="E201" s="149" t="s">
        <v>104</v>
      </c>
      <c r="F201" s="140" t="s">
        <v>152</v>
      </c>
      <c r="G201" s="140">
        <v>600</v>
      </c>
      <c r="H201" s="4">
        <f>I201+J201+K201+L201+M201+N201</f>
        <v>58718.600000000006</v>
      </c>
      <c r="I201" s="4">
        <v>10174.1</v>
      </c>
      <c r="J201" s="4">
        <v>9708.9</v>
      </c>
      <c r="K201" s="4">
        <v>9708.9</v>
      </c>
      <c r="L201" s="4">
        <v>9708.9</v>
      </c>
      <c r="M201" s="4">
        <v>9708.9</v>
      </c>
      <c r="N201" s="4">
        <v>9708.9</v>
      </c>
    </row>
    <row r="202" spans="1:16" ht="30">
      <c r="A202" s="152"/>
      <c r="B202" s="156"/>
      <c r="C202" s="156"/>
      <c r="D202" s="140" t="s">
        <v>7</v>
      </c>
      <c r="E202" s="149" t="s">
        <v>104</v>
      </c>
      <c r="F202" s="140" t="s">
        <v>152</v>
      </c>
      <c r="G202" s="140">
        <v>900</v>
      </c>
      <c r="H202" s="4">
        <f>I202+J202+K202+L202+M202+N202</f>
        <v>479.5</v>
      </c>
      <c r="I202" s="4">
        <v>0</v>
      </c>
      <c r="J202" s="4">
        <v>95.9</v>
      </c>
      <c r="K202" s="4">
        <v>95.9</v>
      </c>
      <c r="L202" s="4">
        <v>95.9</v>
      </c>
      <c r="M202" s="4">
        <v>95.9</v>
      </c>
      <c r="N202" s="4">
        <v>95.9</v>
      </c>
    </row>
    <row r="203" spans="1:16" ht="30">
      <c r="A203" s="152" t="s">
        <v>119</v>
      </c>
      <c r="B203" s="153" t="s">
        <v>176</v>
      </c>
      <c r="C203" s="156"/>
      <c r="D203" s="140" t="s">
        <v>18</v>
      </c>
      <c r="E203" s="149" t="s">
        <v>104</v>
      </c>
      <c r="F203" s="140" t="s">
        <v>172</v>
      </c>
      <c r="G203" s="140"/>
      <c r="H203" s="4">
        <f>I203+J203+K203+L203+M203+N203</f>
        <v>917.6</v>
      </c>
      <c r="I203" s="4">
        <f>I204+I205+I206</f>
        <v>917.6</v>
      </c>
      <c r="J203" s="4">
        <f t="shared" ref="J203:N203" si="64">J204+J206+J207</f>
        <v>0</v>
      </c>
      <c r="K203" s="4">
        <f t="shared" si="64"/>
        <v>0</v>
      </c>
      <c r="L203" s="4">
        <f t="shared" si="64"/>
        <v>0</v>
      </c>
      <c r="M203" s="4">
        <f t="shared" si="64"/>
        <v>0</v>
      </c>
      <c r="N203" s="4">
        <f t="shared" si="64"/>
        <v>0</v>
      </c>
    </row>
    <row r="204" spans="1:16" ht="39.75" customHeight="1">
      <c r="A204" s="152"/>
      <c r="B204" s="154"/>
      <c r="C204" s="156"/>
      <c r="D204" s="6" t="s">
        <v>5</v>
      </c>
      <c r="E204" s="149" t="s">
        <v>104</v>
      </c>
      <c r="F204" s="140" t="s">
        <v>172</v>
      </c>
      <c r="G204" s="140">
        <v>600</v>
      </c>
      <c r="H204" s="4">
        <f>I204+J204+K204+L204+M204+N204</f>
        <v>93.1</v>
      </c>
      <c r="I204" s="4">
        <v>93.1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90"/>
      <c r="P204" s="91"/>
    </row>
    <row r="205" spans="1:16" ht="30">
      <c r="A205" s="152"/>
      <c r="B205" s="154"/>
      <c r="C205" s="156"/>
      <c r="D205" s="140" t="s">
        <v>6</v>
      </c>
      <c r="E205" s="149" t="s">
        <v>104</v>
      </c>
      <c r="F205" s="140" t="s">
        <v>172</v>
      </c>
      <c r="G205" s="140">
        <v>600</v>
      </c>
      <c r="H205" s="4">
        <f t="shared" ref="H205:H206" si="65">I205+J205+K205+L205+M205+N205</f>
        <v>682.6</v>
      </c>
      <c r="I205" s="4">
        <v>682.6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90"/>
      <c r="P205" s="91"/>
    </row>
    <row r="206" spans="1:16" ht="30">
      <c r="A206" s="152"/>
      <c r="B206" s="154"/>
      <c r="C206" s="156"/>
      <c r="D206" s="146" t="s">
        <v>8</v>
      </c>
      <c r="E206" s="145" t="s">
        <v>104</v>
      </c>
      <c r="F206" s="140" t="s">
        <v>172</v>
      </c>
      <c r="G206" s="140">
        <v>600</v>
      </c>
      <c r="H206" s="4">
        <f t="shared" si="65"/>
        <v>141.9</v>
      </c>
      <c r="I206" s="4">
        <v>141.9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</row>
    <row r="207" spans="1:16" ht="30">
      <c r="A207" s="152"/>
      <c r="B207" s="155"/>
      <c r="C207" s="156"/>
      <c r="D207" s="140" t="s">
        <v>7</v>
      </c>
      <c r="E207" s="149" t="s">
        <v>104</v>
      </c>
      <c r="F207" s="140" t="s">
        <v>172</v>
      </c>
      <c r="G207" s="140"/>
      <c r="H207" s="4"/>
      <c r="I207" s="4"/>
      <c r="J207" s="4"/>
      <c r="K207" s="4"/>
      <c r="L207" s="4"/>
      <c r="M207" s="4"/>
      <c r="N207" s="4"/>
    </row>
    <row r="208" spans="1:16" ht="29.25">
      <c r="A208" s="181">
        <v>4</v>
      </c>
      <c r="B208" s="197" t="s">
        <v>91</v>
      </c>
      <c r="C208" s="153" t="s">
        <v>19</v>
      </c>
      <c r="D208" s="87" t="s">
        <v>18</v>
      </c>
      <c r="E208" s="28" t="s">
        <v>64</v>
      </c>
      <c r="F208" s="87">
        <v>1540000000</v>
      </c>
      <c r="G208" s="87"/>
      <c r="H208" s="29">
        <f>I208+J208+K208+L208+M208+N208</f>
        <v>216664.5</v>
      </c>
      <c r="I208" s="29">
        <f t="shared" ref="I208:N208" si="66">I209+I211+I212</f>
        <v>48122.3</v>
      </c>
      <c r="J208" s="29">
        <f t="shared" si="66"/>
        <v>33533.799999999996</v>
      </c>
      <c r="K208" s="29">
        <f t="shared" si="66"/>
        <v>33533.800000000003</v>
      </c>
      <c r="L208" s="29">
        <f t="shared" si="66"/>
        <v>33738.699999999997</v>
      </c>
      <c r="M208" s="29">
        <f t="shared" si="66"/>
        <v>33807</v>
      </c>
      <c r="N208" s="29">
        <f t="shared" si="66"/>
        <v>33928.9</v>
      </c>
    </row>
    <row r="209" spans="1:15" ht="45">
      <c r="A209" s="160"/>
      <c r="B209" s="160"/>
      <c r="C209" s="161"/>
      <c r="D209" s="140" t="s">
        <v>5</v>
      </c>
      <c r="E209" s="149" t="s">
        <v>64</v>
      </c>
      <c r="F209" s="140">
        <v>1540000000</v>
      </c>
      <c r="G209" s="140"/>
      <c r="H209" s="4">
        <f>I209+J209+K209+L209+M209+N209</f>
        <v>113363.30000000002</v>
      </c>
      <c r="I209" s="4">
        <f>I222+I221</f>
        <v>17679.900000000001</v>
      </c>
      <c r="J209" s="4">
        <f t="shared" ref="J209:N209" si="67">J222+J221</f>
        <v>18261.2</v>
      </c>
      <c r="K209" s="4">
        <f t="shared" si="67"/>
        <v>18991.400000000001</v>
      </c>
      <c r="L209" s="4">
        <f t="shared" si="67"/>
        <v>19333.2</v>
      </c>
      <c r="M209" s="4">
        <f t="shared" si="67"/>
        <v>19447.2</v>
      </c>
      <c r="N209" s="4">
        <f t="shared" si="67"/>
        <v>19650.400000000001</v>
      </c>
    </row>
    <row r="210" spans="1:15" ht="30">
      <c r="A210" s="160"/>
      <c r="B210" s="160"/>
      <c r="C210" s="161"/>
      <c r="D210" s="140" t="s">
        <v>6</v>
      </c>
      <c r="E210" s="149"/>
      <c r="F210" s="140"/>
      <c r="G210" s="140"/>
      <c r="H210" s="4"/>
      <c r="I210" s="4"/>
      <c r="J210" s="4"/>
      <c r="K210" s="4"/>
      <c r="L210" s="4"/>
      <c r="M210" s="4"/>
      <c r="N210" s="4"/>
    </row>
    <row r="211" spans="1:15" ht="30">
      <c r="A211" s="160"/>
      <c r="B211" s="160"/>
      <c r="C211" s="161"/>
      <c r="D211" s="143" t="s">
        <v>8</v>
      </c>
      <c r="E211" s="149" t="s">
        <v>64</v>
      </c>
      <c r="F211" s="140">
        <v>1540000000</v>
      </c>
      <c r="G211" s="140"/>
      <c r="H211" s="4">
        <f>I211+J211+K211+L211+M211+N211</f>
        <v>70340.799999999988</v>
      </c>
      <c r="I211" s="4">
        <f>I218+I230</f>
        <v>12540.6</v>
      </c>
      <c r="J211" s="4">
        <f t="shared" ref="J211:N212" si="68">J218+J230</f>
        <v>11385.4</v>
      </c>
      <c r="K211" s="4">
        <f t="shared" si="68"/>
        <v>11385.4</v>
      </c>
      <c r="L211" s="4">
        <f t="shared" si="68"/>
        <v>11590.3</v>
      </c>
      <c r="M211" s="4">
        <f t="shared" si="68"/>
        <v>11658.6</v>
      </c>
      <c r="N211" s="4">
        <f t="shared" si="68"/>
        <v>11780.5</v>
      </c>
    </row>
    <row r="212" spans="1:15" ht="30">
      <c r="A212" s="167"/>
      <c r="B212" s="167"/>
      <c r="C212" s="187"/>
      <c r="D212" s="140" t="s">
        <v>7</v>
      </c>
      <c r="E212" s="149" t="s">
        <v>64</v>
      </c>
      <c r="F212" s="140">
        <v>1540000000</v>
      </c>
      <c r="G212" s="140"/>
      <c r="H212" s="4">
        <f>I212+J212+K212+L212+M212+N212</f>
        <v>32960.400000000001</v>
      </c>
      <c r="I212" s="4">
        <f>I219+I231</f>
        <v>17901.8</v>
      </c>
      <c r="J212" s="4">
        <f t="shared" si="68"/>
        <v>3887.2</v>
      </c>
      <c r="K212" s="4">
        <f t="shared" si="68"/>
        <v>3157</v>
      </c>
      <c r="L212" s="4">
        <f t="shared" si="68"/>
        <v>2815.2</v>
      </c>
      <c r="M212" s="4">
        <f t="shared" si="68"/>
        <v>2701.2</v>
      </c>
      <c r="N212" s="4">
        <f t="shared" si="68"/>
        <v>2498</v>
      </c>
      <c r="O212" s="9"/>
    </row>
    <row r="213" spans="1:15">
      <c r="A213" s="152" t="s">
        <v>92</v>
      </c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</row>
    <row r="214" spans="1:15">
      <c r="A214" s="193" t="s">
        <v>71</v>
      </c>
      <c r="B214" s="183"/>
      <c r="C214" s="183"/>
      <c r="D214" s="183"/>
      <c r="E214" s="183"/>
      <c r="F214" s="183"/>
      <c r="G214" s="183"/>
      <c r="H214" s="183"/>
      <c r="I214" s="183"/>
      <c r="J214" s="183"/>
      <c r="K214" s="183"/>
      <c r="L214" s="183"/>
      <c r="M214" s="183"/>
      <c r="N214" s="184"/>
    </row>
    <row r="215" spans="1:15" ht="30">
      <c r="A215" s="159" t="s">
        <v>55</v>
      </c>
      <c r="B215" s="153" t="s">
        <v>63</v>
      </c>
      <c r="C215" s="162"/>
      <c r="D215" s="140" t="s">
        <v>18</v>
      </c>
      <c r="E215" s="149" t="s">
        <v>64</v>
      </c>
      <c r="F215" s="140">
        <v>1540143290</v>
      </c>
      <c r="G215" s="141"/>
      <c r="H215" s="4">
        <f>I215+J215+K215+L215+M215+N215</f>
        <v>102987.59999999999</v>
      </c>
      <c r="I215" s="4">
        <f t="shared" ref="I215:N215" si="69">I218+I219</f>
        <v>30128.799999999999</v>
      </c>
      <c r="J215" s="4">
        <f t="shared" si="69"/>
        <v>15272.599999999999</v>
      </c>
      <c r="K215" s="4">
        <f t="shared" si="69"/>
        <v>14542.4</v>
      </c>
      <c r="L215" s="4">
        <f t="shared" si="69"/>
        <v>14405.5</v>
      </c>
      <c r="M215" s="4">
        <f t="shared" si="69"/>
        <v>14359.8</v>
      </c>
      <c r="N215" s="4">
        <f t="shared" si="69"/>
        <v>14278.5</v>
      </c>
    </row>
    <row r="216" spans="1:15" ht="42.75" customHeight="1">
      <c r="A216" s="160"/>
      <c r="B216" s="161"/>
      <c r="C216" s="161"/>
      <c r="D216" s="6" t="s">
        <v>5</v>
      </c>
      <c r="E216" s="28"/>
      <c r="F216" s="140"/>
      <c r="G216" s="140"/>
      <c r="H216" s="4"/>
      <c r="I216" s="4"/>
      <c r="J216" s="4"/>
      <c r="K216" s="29"/>
      <c r="L216" s="29"/>
      <c r="M216" s="29"/>
      <c r="N216" s="15"/>
    </row>
    <row r="217" spans="1:15" ht="30">
      <c r="A217" s="160"/>
      <c r="B217" s="161"/>
      <c r="C217" s="161"/>
      <c r="D217" s="140" t="s">
        <v>6</v>
      </c>
      <c r="E217" s="149"/>
      <c r="F217" s="140"/>
      <c r="G217" s="140"/>
      <c r="H217" s="4"/>
      <c r="I217" s="4"/>
      <c r="J217" s="4"/>
      <c r="K217" s="4"/>
      <c r="L217" s="4"/>
      <c r="M217" s="4"/>
      <c r="N217" s="15"/>
    </row>
    <row r="218" spans="1:15" ht="30">
      <c r="A218" s="160"/>
      <c r="B218" s="161"/>
      <c r="C218" s="161"/>
      <c r="D218" s="143" t="s">
        <v>8</v>
      </c>
      <c r="E218" s="149" t="s">
        <v>64</v>
      </c>
      <c r="F218" s="140">
        <v>1540143290</v>
      </c>
      <c r="G218" s="140">
        <v>600</v>
      </c>
      <c r="H218" s="4">
        <f>I218+J218+K218+L218+M218+N218</f>
        <v>70027.200000000012</v>
      </c>
      <c r="I218" s="4">
        <v>12227</v>
      </c>
      <c r="J218" s="4">
        <v>11385.4</v>
      </c>
      <c r="K218" s="4">
        <v>11385.4</v>
      </c>
      <c r="L218" s="4">
        <v>11590.3</v>
      </c>
      <c r="M218" s="4">
        <v>11658.6</v>
      </c>
      <c r="N218" s="15">
        <v>11780.5</v>
      </c>
    </row>
    <row r="219" spans="1:15" ht="30">
      <c r="A219" s="160"/>
      <c r="B219" s="161"/>
      <c r="C219" s="161"/>
      <c r="D219" s="140" t="s">
        <v>7</v>
      </c>
      <c r="E219" s="149" t="s">
        <v>64</v>
      </c>
      <c r="F219" s="140">
        <v>1540143290</v>
      </c>
      <c r="G219" s="140">
        <v>900</v>
      </c>
      <c r="H219" s="4">
        <f t="shared" ref="H219:H222" si="70">I219+J219+K219+L219+M219+N219</f>
        <v>32960.400000000001</v>
      </c>
      <c r="I219" s="4">
        <v>17901.8</v>
      </c>
      <c r="J219" s="4">
        <v>3887.2</v>
      </c>
      <c r="K219" s="4">
        <v>3157</v>
      </c>
      <c r="L219" s="4">
        <v>2815.2</v>
      </c>
      <c r="M219" s="4">
        <v>2701.2</v>
      </c>
      <c r="N219" s="4">
        <v>2498</v>
      </c>
    </row>
    <row r="220" spans="1:15" ht="30">
      <c r="A220" s="152" t="s">
        <v>57</v>
      </c>
      <c r="B220" s="156" t="s">
        <v>93</v>
      </c>
      <c r="C220" s="156"/>
      <c r="D220" s="140" t="s">
        <v>18</v>
      </c>
      <c r="E220" s="149" t="s">
        <v>64</v>
      </c>
      <c r="F220" s="140">
        <v>1540273190</v>
      </c>
      <c r="G220" s="140"/>
      <c r="H220" s="4">
        <f t="shared" si="70"/>
        <v>113363.30000000002</v>
      </c>
      <c r="I220" s="4">
        <f>I221+I222</f>
        <v>17679.900000000001</v>
      </c>
      <c r="J220" s="4">
        <f t="shared" ref="J220:N220" si="71">J221+J222</f>
        <v>18261.2</v>
      </c>
      <c r="K220" s="4">
        <f t="shared" si="71"/>
        <v>18991.400000000001</v>
      </c>
      <c r="L220" s="4">
        <f t="shared" si="71"/>
        <v>19333.2</v>
      </c>
      <c r="M220" s="4">
        <f t="shared" si="71"/>
        <v>19447.2</v>
      </c>
      <c r="N220" s="4">
        <f t="shared" si="71"/>
        <v>19650.400000000001</v>
      </c>
    </row>
    <row r="221" spans="1:15" ht="23.25" customHeight="1">
      <c r="A221" s="152"/>
      <c r="B221" s="156"/>
      <c r="C221" s="156"/>
      <c r="D221" s="157" t="s">
        <v>5</v>
      </c>
      <c r="E221" s="149" t="s">
        <v>64</v>
      </c>
      <c r="F221" s="140">
        <v>1540273190</v>
      </c>
      <c r="G221" s="140">
        <v>300</v>
      </c>
      <c r="H221" s="4">
        <f t="shared" si="70"/>
        <v>106813</v>
      </c>
      <c r="I221" s="4">
        <v>11129.6</v>
      </c>
      <c r="J221" s="4">
        <v>18261.2</v>
      </c>
      <c r="K221" s="4">
        <v>18991.400000000001</v>
      </c>
      <c r="L221" s="4">
        <v>19333.2</v>
      </c>
      <c r="M221" s="4">
        <v>19447.2</v>
      </c>
      <c r="N221" s="15">
        <v>19650.400000000001</v>
      </c>
    </row>
    <row r="222" spans="1:15" ht="22.5" customHeight="1">
      <c r="A222" s="152"/>
      <c r="B222" s="156"/>
      <c r="C222" s="156"/>
      <c r="D222" s="158"/>
      <c r="E222" s="149" t="s">
        <v>64</v>
      </c>
      <c r="F222" s="140">
        <v>1540273190</v>
      </c>
      <c r="G222" s="140">
        <v>600</v>
      </c>
      <c r="H222" s="4">
        <f t="shared" si="70"/>
        <v>6550.3</v>
      </c>
      <c r="I222" s="4">
        <v>6550.3</v>
      </c>
      <c r="J222" s="4">
        <v>0</v>
      </c>
      <c r="K222" s="4">
        <v>0</v>
      </c>
      <c r="L222" s="4">
        <v>0</v>
      </c>
      <c r="M222" s="4">
        <v>0</v>
      </c>
      <c r="N222" s="15">
        <v>0</v>
      </c>
    </row>
    <row r="223" spans="1:15" ht="30">
      <c r="A223" s="152"/>
      <c r="B223" s="156"/>
      <c r="C223" s="156"/>
      <c r="D223" s="140" t="s">
        <v>6</v>
      </c>
      <c r="E223" s="149"/>
      <c r="F223" s="140"/>
      <c r="G223" s="140"/>
      <c r="H223" s="4"/>
      <c r="I223" s="4"/>
      <c r="J223" s="4"/>
      <c r="K223" s="4"/>
      <c r="L223" s="4"/>
      <c r="M223" s="4"/>
      <c r="N223" s="15"/>
    </row>
    <row r="224" spans="1:15" ht="30">
      <c r="A224" s="152"/>
      <c r="B224" s="156"/>
      <c r="C224" s="156"/>
      <c r="D224" s="143" t="s">
        <v>8</v>
      </c>
      <c r="E224" s="149"/>
      <c r="F224" s="140"/>
      <c r="G224" s="140"/>
      <c r="H224" s="4"/>
      <c r="I224" s="4"/>
      <c r="J224" s="4"/>
      <c r="K224" s="4"/>
      <c r="L224" s="4"/>
      <c r="M224" s="4"/>
      <c r="N224" s="15"/>
    </row>
    <row r="225" spans="1:14" ht="30">
      <c r="A225" s="152"/>
      <c r="B225" s="156"/>
      <c r="C225" s="156"/>
      <c r="D225" s="140" t="s">
        <v>7</v>
      </c>
      <c r="E225" s="149"/>
      <c r="F225" s="140"/>
      <c r="G225" s="140"/>
      <c r="H225" s="4"/>
      <c r="I225" s="4"/>
      <c r="J225" s="4"/>
      <c r="K225" s="4"/>
      <c r="L225" s="4"/>
      <c r="M225" s="4"/>
      <c r="N225" s="15"/>
    </row>
    <row r="226" spans="1:14">
      <c r="A226" s="135"/>
      <c r="B226" s="136"/>
      <c r="C226" s="136"/>
      <c r="D226" s="140"/>
      <c r="E226" s="149"/>
      <c r="F226" s="140"/>
      <c r="G226" s="140"/>
      <c r="H226" s="4"/>
      <c r="I226" s="4"/>
      <c r="J226" s="4"/>
      <c r="K226" s="4"/>
      <c r="L226" s="4"/>
      <c r="M226" s="4"/>
      <c r="N226" s="15"/>
    </row>
    <row r="227" spans="1:14" ht="30">
      <c r="A227" s="159" t="s">
        <v>105</v>
      </c>
      <c r="B227" s="153" t="s">
        <v>63</v>
      </c>
      <c r="C227" s="162"/>
      <c r="D227" s="140" t="s">
        <v>18</v>
      </c>
      <c r="E227" s="149" t="s">
        <v>64</v>
      </c>
      <c r="F227" s="140">
        <v>1540143240</v>
      </c>
      <c r="G227" s="141"/>
      <c r="H227" s="4">
        <f>I227+J227+K227+L227+M227+N227</f>
        <v>313.60000000000002</v>
      </c>
      <c r="I227" s="4">
        <f t="shared" ref="I227:N227" si="72">I230+I231</f>
        <v>313.60000000000002</v>
      </c>
      <c r="J227" s="4">
        <f t="shared" si="72"/>
        <v>0</v>
      </c>
      <c r="K227" s="4">
        <f t="shared" si="72"/>
        <v>0</v>
      </c>
      <c r="L227" s="4">
        <f t="shared" si="72"/>
        <v>0</v>
      </c>
      <c r="M227" s="4">
        <f t="shared" si="72"/>
        <v>0</v>
      </c>
      <c r="N227" s="4">
        <f t="shared" si="72"/>
        <v>0</v>
      </c>
    </row>
    <row r="228" spans="1:14" ht="26.25" customHeight="1">
      <c r="A228" s="160"/>
      <c r="B228" s="161"/>
      <c r="C228" s="161"/>
      <c r="D228" s="6" t="s">
        <v>5</v>
      </c>
      <c r="E228" s="28"/>
      <c r="F228" s="140"/>
      <c r="G228" s="140"/>
      <c r="H228" s="4"/>
      <c r="I228" s="4"/>
      <c r="J228" s="4"/>
      <c r="K228" s="29"/>
      <c r="L228" s="29"/>
      <c r="M228" s="29"/>
      <c r="N228" s="15"/>
    </row>
    <row r="229" spans="1:14" ht="30">
      <c r="A229" s="160"/>
      <c r="B229" s="161"/>
      <c r="C229" s="161"/>
      <c r="D229" s="140" t="s">
        <v>6</v>
      </c>
      <c r="E229" s="149"/>
      <c r="F229" s="140"/>
      <c r="G229" s="140"/>
      <c r="H229" s="4"/>
      <c r="I229" s="4"/>
      <c r="J229" s="4"/>
      <c r="K229" s="4"/>
      <c r="L229" s="4"/>
      <c r="M229" s="4"/>
      <c r="N229" s="15"/>
    </row>
    <row r="230" spans="1:14" ht="30">
      <c r="A230" s="160"/>
      <c r="B230" s="161"/>
      <c r="C230" s="161"/>
      <c r="D230" s="143" t="s">
        <v>8</v>
      </c>
      <c r="E230" s="149" t="s">
        <v>64</v>
      </c>
      <c r="F230" s="140">
        <v>1540143240</v>
      </c>
      <c r="G230" s="140">
        <v>600</v>
      </c>
      <c r="H230" s="4">
        <f>I230+J230+K230+L230+M230+N230</f>
        <v>313.60000000000002</v>
      </c>
      <c r="I230" s="4">
        <v>313.60000000000002</v>
      </c>
      <c r="J230" s="4">
        <v>0</v>
      </c>
      <c r="K230" s="4">
        <v>0</v>
      </c>
      <c r="L230" s="4">
        <v>0</v>
      </c>
      <c r="M230" s="4">
        <v>0</v>
      </c>
      <c r="N230" s="15"/>
    </row>
    <row r="231" spans="1:14" ht="30">
      <c r="A231" s="160"/>
      <c r="B231" s="161"/>
      <c r="C231" s="161"/>
      <c r="D231" s="140" t="s">
        <v>7</v>
      </c>
      <c r="E231" s="149"/>
      <c r="F231" s="140"/>
      <c r="G231" s="140"/>
      <c r="H231" s="4"/>
      <c r="I231" s="4"/>
      <c r="J231" s="4"/>
      <c r="K231" s="4"/>
      <c r="L231" s="4"/>
      <c r="M231" s="4"/>
      <c r="N231" s="4"/>
    </row>
    <row r="232" spans="1:14" ht="29.25">
      <c r="A232" s="152" t="s">
        <v>58</v>
      </c>
      <c r="B232" s="156" t="s">
        <v>50</v>
      </c>
      <c r="C232" s="156" t="s">
        <v>19</v>
      </c>
      <c r="D232" s="87" t="s">
        <v>18</v>
      </c>
      <c r="E232" s="28" t="s">
        <v>68</v>
      </c>
      <c r="F232" s="87">
        <v>1550000000</v>
      </c>
      <c r="G232" s="87"/>
      <c r="H232" s="29">
        <f>I232+J232+K232+L232+M232+N232</f>
        <v>238827.3</v>
      </c>
      <c r="I232" s="29">
        <f t="shared" ref="I232:N232" si="73">I235+I236+I237</f>
        <v>42100</v>
      </c>
      <c r="J232" s="29">
        <f t="shared" si="73"/>
        <v>38866.199999999997</v>
      </c>
      <c r="K232" s="29">
        <f t="shared" si="73"/>
        <v>38866.199999999997</v>
      </c>
      <c r="L232" s="29">
        <f t="shared" si="73"/>
        <v>39428.6</v>
      </c>
      <c r="M232" s="29">
        <f t="shared" si="73"/>
        <v>39615.899999999994</v>
      </c>
      <c r="N232" s="29">
        <f t="shared" si="73"/>
        <v>39950.399999999994</v>
      </c>
    </row>
    <row r="233" spans="1:14" ht="26.25">
      <c r="A233" s="176"/>
      <c r="B233" s="176"/>
      <c r="C233" s="176"/>
      <c r="D233" s="6" t="s">
        <v>5</v>
      </c>
      <c r="E233" s="149"/>
      <c r="F233" s="140"/>
      <c r="G233" s="140"/>
      <c r="H233" s="4"/>
      <c r="I233" s="4"/>
      <c r="J233" s="4"/>
      <c r="K233" s="4"/>
      <c r="L233" s="4"/>
      <c r="M233" s="4"/>
      <c r="N233" s="4"/>
    </row>
    <row r="234" spans="1:14" ht="26.25">
      <c r="A234" s="176"/>
      <c r="B234" s="176"/>
      <c r="C234" s="176"/>
      <c r="D234" s="6" t="s">
        <v>6</v>
      </c>
      <c r="E234" s="149"/>
      <c r="F234" s="140"/>
      <c r="G234" s="140"/>
      <c r="H234" s="4"/>
      <c r="I234" s="4"/>
      <c r="J234" s="4"/>
      <c r="K234" s="4"/>
      <c r="L234" s="4"/>
      <c r="M234" s="4"/>
      <c r="N234" s="4"/>
    </row>
    <row r="235" spans="1:14">
      <c r="A235" s="176"/>
      <c r="B235" s="176"/>
      <c r="C235" s="176"/>
      <c r="D235" s="185" t="s">
        <v>8</v>
      </c>
      <c r="E235" s="194" t="s">
        <v>68</v>
      </c>
      <c r="F235" s="185">
        <v>1550000000</v>
      </c>
      <c r="G235" s="140">
        <v>100</v>
      </c>
      <c r="H235" s="4">
        <f>I235+J235+K235+L235+M235+N235</f>
        <v>193902.89999999997</v>
      </c>
      <c r="I235" s="4">
        <f>I242</f>
        <v>35281.1</v>
      </c>
      <c r="J235" s="4">
        <v>31245.1</v>
      </c>
      <c r="K235" s="4">
        <v>31245.1</v>
      </c>
      <c r="L235" s="4">
        <f t="shared" ref="L235:N237" si="74">L242</f>
        <v>31807.5</v>
      </c>
      <c r="M235" s="4">
        <f t="shared" si="74"/>
        <v>31994.799999999999</v>
      </c>
      <c r="N235" s="4">
        <f t="shared" si="74"/>
        <v>32329.3</v>
      </c>
    </row>
    <row r="236" spans="1:14">
      <c r="A236" s="176"/>
      <c r="B236" s="176"/>
      <c r="C236" s="176"/>
      <c r="D236" s="195"/>
      <c r="E236" s="194"/>
      <c r="F236" s="195"/>
      <c r="G236" s="140">
        <v>200</v>
      </c>
      <c r="H236" s="4">
        <f>I236+J236+K236+L236+M236+N236</f>
        <v>42891</v>
      </c>
      <c r="I236" s="4">
        <f>I243</f>
        <v>6499</v>
      </c>
      <c r="J236" s="4">
        <v>7278.4</v>
      </c>
      <c r="K236" s="4">
        <v>7278.4</v>
      </c>
      <c r="L236" s="4">
        <f t="shared" si="74"/>
        <v>7278.4</v>
      </c>
      <c r="M236" s="4">
        <f t="shared" si="74"/>
        <v>7278.4</v>
      </c>
      <c r="N236" s="4">
        <f t="shared" si="74"/>
        <v>7278.4</v>
      </c>
    </row>
    <row r="237" spans="1:14">
      <c r="A237" s="176"/>
      <c r="B237" s="176"/>
      <c r="C237" s="176"/>
      <c r="D237" s="195"/>
      <c r="E237" s="194"/>
      <c r="F237" s="195"/>
      <c r="G237" s="140">
        <v>800</v>
      </c>
      <c r="H237" s="4">
        <f>I237+J237+K237+L237+M237+N237</f>
        <v>2033.4</v>
      </c>
      <c r="I237" s="4">
        <f>I244</f>
        <v>319.89999999999998</v>
      </c>
      <c r="J237" s="4">
        <v>342.7</v>
      </c>
      <c r="K237" s="4">
        <v>342.7</v>
      </c>
      <c r="L237" s="4">
        <f t="shared" si="74"/>
        <v>342.7</v>
      </c>
      <c r="M237" s="4">
        <f t="shared" si="74"/>
        <v>342.7</v>
      </c>
      <c r="N237" s="4">
        <f t="shared" si="74"/>
        <v>342.7</v>
      </c>
    </row>
    <row r="238" spans="1:14" ht="26.25">
      <c r="A238" s="176"/>
      <c r="B238" s="176"/>
      <c r="C238" s="176"/>
      <c r="D238" s="6" t="s">
        <v>7</v>
      </c>
      <c r="E238" s="149"/>
      <c r="F238" s="140"/>
      <c r="G238" s="140"/>
      <c r="H238" s="4"/>
      <c r="I238" s="4"/>
      <c r="J238" s="4"/>
      <c r="K238" s="4"/>
      <c r="L238" s="4"/>
      <c r="M238" s="4"/>
      <c r="N238" s="4"/>
    </row>
    <row r="239" spans="1:14" ht="30">
      <c r="A239" s="152" t="s">
        <v>59</v>
      </c>
      <c r="B239" s="156" t="s">
        <v>56</v>
      </c>
      <c r="C239" s="156"/>
      <c r="D239" s="140" t="s">
        <v>18</v>
      </c>
      <c r="E239" s="149" t="s">
        <v>68</v>
      </c>
      <c r="F239" s="140">
        <v>1550143590</v>
      </c>
      <c r="G239" s="140"/>
      <c r="H239" s="4">
        <f>I239+J239+K239+L239+M239+N239</f>
        <v>245295.1</v>
      </c>
      <c r="I239" s="4">
        <f t="shared" ref="I239:N239" si="75">I242+I243+I244</f>
        <v>42100</v>
      </c>
      <c r="J239" s="4">
        <f t="shared" si="75"/>
        <v>42100.1</v>
      </c>
      <c r="K239" s="4">
        <f t="shared" si="75"/>
        <v>42100.1</v>
      </c>
      <c r="L239" s="4">
        <f t="shared" si="75"/>
        <v>39428.6</v>
      </c>
      <c r="M239" s="4">
        <f t="shared" si="75"/>
        <v>39615.899999999994</v>
      </c>
      <c r="N239" s="4">
        <f t="shared" si="75"/>
        <v>39950.399999999994</v>
      </c>
    </row>
    <row r="240" spans="1:14" ht="26.25">
      <c r="A240" s="152"/>
      <c r="B240" s="156"/>
      <c r="C240" s="156"/>
      <c r="D240" s="6" t="s">
        <v>5</v>
      </c>
      <c r="E240" s="149"/>
      <c r="F240" s="140"/>
      <c r="G240" s="140"/>
      <c r="H240" s="4"/>
      <c r="I240" s="4"/>
      <c r="J240" s="4"/>
      <c r="K240" s="4"/>
      <c r="L240" s="4"/>
      <c r="M240" s="4"/>
      <c r="N240" s="4"/>
    </row>
    <row r="241" spans="1:14" ht="26.25">
      <c r="A241" s="152"/>
      <c r="B241" s="156"/>
      <c r="C241" s="156"/>
      <c r="D241" s="6" t="s">
        <v>6</v>
      </c>
      <c r="E241" s="149"/>
      <c r="F241" s="140"/>
      <c r="G241" s="140"/>
      <c r="H241" s="4"/>
      <c r="I241" s="4"/>
      <c r="J241" s="4"/>
      <c r="K241" s="4"/>
      <c r="L241" s="4"/>
      <c r="M241" s="4"/>
      <c r="N241" s="4"/>
    </row>
    <row r="242" spans="1:14">
      <c r="A242" s="152"/>
      <c r="B242" s="156"/>
      <c r="C242" s="156"/>
      <c r="D242" s="185" t="s">
        <v>8</v>
      </c>
      <c r="E242" s="194" t="s">
        <v>68</v>
      </c>
      <c r="F242" s="140">
        <v>1550143590</v>
      </c>
      <c r="G242" s="140">
        <v>100</v>
      </c>
      <c r="H242" s="4">
        <f>I242+J242+K242+L242+M242+N242</f>
        <v>201974.89999999997</v>
      </c>
      <c r="I242" s="4">
        <v>35281.1</v>
      </c>
      <c r="J242" s="4">
        <v>35281.1</v>
      </c>
      <c r="K242" s="4">
        <v>35281.1</v>
      </c>
      <c r="L242" s="4">
        <v>31807.5</v>
      </c>
      <c r="M242" s="4">
        <v>31994.799999999999</v>
      </c>
      <c r="N242" s="4">
        <v>32329.3</v>
      </c>
    </row>
    <row r="243" spans="1:14">
      <c r="A243" s="152"/>
      <c r="B243" s="156"/>
      <c r="C243" s="156"/>
      <c r="D243" s="185"/>
      <c r="E243" s="194"/>
      <c r="F243" s="140">
        <v>1550143590</v>
      </c>
      <c r="G243" s="140">
        <v>200</v>
      </c>
      <c r="H243" s="4">
        <f>I243+J243+K243+L243+M243+N243</f>
        <v>41332.400000000001</v>
      </c>
      <c r="I243" s="4">
        <v>6499</v>
      </c>
      <c r="J243" s="4">
        <v>6499.1</v>
      </c>
      <c r="K243" s="4">
        <v>6499.1</v>
      </c>
      <c r="L243" s="4">
        <v>7278.4</v>
      </c>
      <c r="M243" s="4">
        <v>7278.4</v>
      </c>
      <c r="N243" s="4">
        <v>7278.4</v>
      </c>
    </row>
    <row r="244" spans="1:14">
      <c r="A244" s="152"/>
      <c r="B244" s="156"/>
      <c r="C244" s="156"/>
      <c r="D244" s="185"/>
      <c r="E244" s="194"/>
      <c r="F244" s="140">
        <v>1550143590</v>
      </c>
      <c r="G244" s="140">
        <v>800</v>
      </c>
      <c r="H244" s="4">
        <f>I244+J244+K244+L244+M244+N244</f>
        <v>1987.8</v>
      </c>
      <c r="I244" s="4">
        <v>319.89999999999998</v>
      </c>
      <c r="J244" s="4">
        <v>319.89999999999998</v>
      </c>
      <c r="K244" s="4">
        <v>319.89999999999998</v>
      </c>
      <c r="L244" s="4">
        <v>342.7</v>
      </c>
      <c r="M244" s="4">
        <v>342.7</v>
      </c>
      <c r="N244" s="4">
        <v>342.7</v>
      </c>
    </row>
    <row r="245" spans="1:14" ht="30">
      <c r="A245" s="152"/>
      <c r="B245" s="156"/>
      <c r="C245" s="156"/>
      <c r="D245" s="140" t="s">
        <v>7</v>
      </c>
      <c r="E245" s="149"/>
      <c r="F245" s="140"/>
      <c r="G245" s="140"/>
      <c r="H245" s="4"/>
      <c r="I245" s="4"/>
      <c r="J245" s="4"/>
      <c r="K245" s="4"/>
      <c r="L245" s="4"/>
      <c r="M245" s="4"/>
      <c r="N245" s="21"/>
    </row>
    <row r="246" spans="1:14" ht="29.25">
      <c r="A246" s="152" t="s">
        <v>61</v>
      </c>
      <c r="B246" s="156" t="s">
        <v>87</v>
      </c>
      <c r="C246" s="156" t="s">
        <v>19</v>
      </c>
      <c r="D246" s="87" t="s">
        <v>18</v>
      </c>
      <c r="E246" s="28" t="s">
        <v>155</v>
      </c>
      <c r="F246" s="87">
        <v>1560000000</v>
      </c>
      <c r="G246" s="87"/>
      <c r="H246" s="29">
        <f>I246+J246+K246+L246+M246+N246</f>
        <v>239868.40000000002</v>
      </c>
      <c r="I246" s="29">
        <f t="shared" ref="I246:N246" si="76">I247+I248</f>
        <v>33997.799999999996</v>
      </c>
      <c r="J246" s="29">
        <f t="shared" si="76"/>
        <v>39311.699999999997</v>
      </c>
      <c r="K246" s="29">
        <f t="shared" si="76"/>
        <v>40864.600000000006</v>
      </c>
      <c r="L246" s="29">
        <f t="shared" si="76"/>
        <v>41591.599999999999</v>
      </c>
      <c r="M246" s="29">
        <f t="shared" si="76"/>
        <v>41836.9</v>
      </c>
      <c r="N246" s="29">
        <f t="shared" si="76"/>
        <v>42265.8</v>
      </c>
    </row>
    <row r="247" spans="1:14" ht="40.5" customHeight="1">
      <c r="A247" s="173"/>
      <c r="B247" s="173"/>
      <c r="C247" s="173"/>
      <c r="D247" s="6" t="s">
        <v>5</v>
      </c>
      <c r="E247" s="149" t="s">
        <v>155</v>
      </c>
      <c r="F247" s="140">
        <v>1560000000</v>
      </c>
      <c r="G247" s="140"/>
      <c r="H247" s="4">
        <f>I247+J247+K247+L247+M247+N247</f>
        <v>231390.39999999997</v>
      </c>
      <c r="I247" s="4">
        <f>I252+I257+I267+I272</f>
        <v>33015.699999999997</v>
      </c>
      <c r="J247" s="4">
        <f t="shared" ref="J247:N247" si="77">J252+J257+J267+J272</f>
        <v>37881.1</v>
      </c>
      <c r="K247" s="4">
        <f t="shared" si="77"/>
        <v>39376.800000000003</v>
      </c>
      <c r="L247" s="4">
        <f t="shared" si="77"/>
        <v>40077</v>
      </c>
      <c r="M247" s="4">
        <f t="shared" si="77"/>
        <v>40313.4</v>
      </c>
      <c r="N247" s="4">
        <f t="shared" si="77"/>
        <v>40726.400000000001</v>
      </c>
    </row>
    <row r="248" spans="1:14" ht="30">
      <c r="A248" s="173"/>
      <c r="B248" s="173"/>
      <c r="C248" s="173"/>
      <c r="D248" s="140" t="s">
        <v>6</v>
      </c>
      <c r="E248" s="149" t="s">
        <v>69</v>
      </c>
      <c r="F248" s="140">
        <v>1560000000</v>
      </c>
      <c r="G248" s="140"/>
      <c r="H248" s="4">
        <f>I248+J248+K248+L248+M248+N248</f>
        <v>8478</v>
      </c>
      <c r="I248" s="4">
        <f>I263</f>
        <v>982.1</v>
      </c>
      <c r="J248" s="4">
        <f t="shared" ref="J248:N248" si="78">J263</f>
        <v>1430.6</v>
      </c>
      <c r="K248" s="4">
        <f t="shared" si="78"/>
        <v>1487.8</v>
      </c>
      <c r="L248" s="4">
        <f t="shared" si="78"/>
        <v>1514.6</v>
      </c>
      <c r="M248" s="4">
        <f t="shared" si="78"/>
        <v>1523.5</v>
      </c>
      <c r="N248" s="4">
        <f t="shared" si="78"/>
        <v>1539.4</v>
      </c>
    </row>
    <row r="249" spans="1:14" ht="25.5">
      <c r="A249" s="173"/>
      <c r="B249" s="173"/>
      <c r="C249" s="173"/>
      <c r="D249" s="67" t="s">
        <v>8</v>
      </c>
      <c r="E249" s="149"/>
      <c r="F249" s="140"/>
      <c r="G249" s="140"/>
      <c r="H249" s="4"/>
      <c r="I249" s="4"/>
      <c r="J249" s="4"/>
      <c r="K249" s="4"/>
      <c r="L249" s="4"/>
      <c r="M249" s="4"/>
      <c r="N249" s="4"/>
    </row>
    <row r="250" spans="1:14" ht="29.25" customHeight="1">
      <c r="A250" s="173"/>
      <c r="B250" s="173"/>
      <c r="C250" s="173"/>
      <c r="D250" s="6" t="s">
        <v>7</v>
      </c>
      <c r="E250" s="149"/>
      <c r="F250" s="140"/>
      <c r="G250" s="140"/>
      <c r="H250" s="4"/>
      <c r="I250" s="4"/>
      <c r="J250" s="4"/>
      <c r="K250" s="4"/>
      <c r="L250" s="4"/>
      <c r="M250" s="4"/>
      <c r="N250" s="4"/>
    </row>
    <row r="251" spans="1:14" ht="27.75" customHeight="1">
      <c r="A251" s="152" t="s">
        <v>62</v>
      </c>
      <c r="B251" s="174" t="s">
        <v>144</v>
      </c>
      <c r="C251" s="156"/>
      <c r="D251" s="140" t="s">
        <v>18</v>
      </c>
      <c r="E251" s="149" t="s">
        <v>69</v>
      </c>
      <c r="F251" s="140">
        <v>1560173150</v>
      </c>
      <c r="G251" s="140"/>
      <c r="H251" s="4">
        <f>I251+J251+K251+L251+M251+N251</f>
        <v>218004.90000000002</v>
      </c>
      <c r="I251" s="4">
        <f t="shared" ref="I251:N251" si="79">I252</f>
        <v>30897.9</v>
      </c>
      <c r="J251" s="4">
        <f t="shared" si="79"/>
        <v>35709.4</v>
      </c>
      <c r="K251" s="4">
        <f t="shared" si="79"/>
        <v>37137.300000000003</v>
      </c>
      <c r="L251" s="4">
        <f t="shared" si="79"/>
        <v>37805.800000000003</v>
      </c>
      <c r="M251" s="4">
        <f t="shared" si="79"/>
        <v>38028.6</v>
      </c>
      <c r="N251" s="4">
        <f t="shared" si="79"/>
        <v>38425.9</v>
      </c>
    </row>
    <row r="252" spans="1:14" ht="41.25" customHeight="1">
      <c r="A252" s="152"/>
      <c r="B252" s="174"/>
      <c r="C252" s="156"/>
      <c r="D252" s="6" t="s">
        <v>5</v>
      </c>
      <c r="E252" s="149" t="s">
        <v>69</v>
      </c>
      <c r="F252" s="140">
        <v>1560173150</v>
      </c>
      <c r="G252" s="140">
        <v>300</v>
      </c>
      <c r="H252" s="4">
        <f>I252+J252+K252+L252+M252+N252</f>
        <v>218004.90000000002</v>
      </c>
      <c r="I252" s="4">
        <v>30897.9</v>
      </c>
      <c r="J252" s="4">
        <v>35709.4</v>
      </c>
      <c r="K252" s="4">
        <v>37137.300000000003</v>
      </c>
      <c r="L252" s="4">
        <v>37805.800000000003</v>
      </c>
      <c r="M252" s="4">
        <v>38028.6</v>
      </c>
      <c r="N252" s="15">
        <v>38425.9</v>
      </c>
    </row>
    <row r="253" spans="1:14" ht="26.25">
      <c r="A253" s="152"/>
      <c r="B253" s="174"/>
      <c r="C253" s="156"/>
      <c r="D253" s="6" t="s">
        <v>6</v>
      </c>
      <c r="E253" s="149"/>
      <c r="F253" s="140"/>
      <c r="G253" s="140"/>
      <c r="H253" s="4"/>
      <c r="I253" s="4"/>
      <c r="J253" s="4"/>
      <c r="K253" s="4"/>
      <c r="L253" s="4"/>
      <c r="M253" s="4"/>
      <c r="N253" s="15"/>
    </row>
    <row r="254" spans="1:14" ht="30">
      <c r="A254" s="152"/>
      <c r="B254" s="174"/>
      <c r="C254" s="156"/>
      <c r="D254" s="143" t="s">
        <v>8</v>
      </c>
      <c r="E254" s="149"/>
      <c r="F254" s="140"/>
      <c r="G254" s="140"/>
      <c r="H254" s="4"/>
      <c r="I254" s="4"/>
      <c r="J254" s="4"/>
      <c r="K254" s="4"/>
      <c r="L254" s="4"/>
      <c r="M254" s="4"/>
      <c r="N254" s="15"/>
    </row>
    <row r="255" spans="1:14" ht="30">
      <c r="A255" s="152"/>
      <c r="B255" s="174"/>
      <c r="C255" s="156"/>
      <c r="D255" s="140" t="s">
        <v>7</v>
      </c>
      <c r="E255" s="149"/>
      <c r="F255" s="140"/>
      <c r="G255" s="140"/>
      <c r="H255" s="4"/>
      <c r="I255" s="4"/>
      <c r="J255" s="4"/>
      <c r="K255" s="4"/>
      <c r="L255" s="4"/>
      <c r="M255" s="4"/>
      <c r="N255" s="15"/>
    </row>
    <row r="256" spans="1:14" ht="30">
      <c r="A256" s="152" t="s">
        <v>65</v>
      </c>
      <c r="B256" s="156" t="s">
        <v>67</v>
      </c>
      <c r="C256" s="156"/>
      <c r="D256" s="140" t="s">
        <v>18</v>
      </c>
      <c r="E256" s="149" t="s">
        <v>69</v>
      </c>
      <c r="F256" s="140">
        <v>1560273180</v>
      </c>
      <c r="G256" s="140"/>
      <c r="H256" s="4">
        <f>I256+J256+K256+L256+M256+N256</f>
        <v>10505.5</v>
      </c>
      <c r="I256" s="4">
        <f t="shared" ref="I256:N256" si="80">I257</f>
        <v>1637.8</v>
      </c>
      <c r="J256" s="4">
        <f t="shared" si="80"/>
        <v>1691.7</v>
      </c>
      <c r="K256" s="4">
        <f t="shared" si="80"/>
        <v>1759.5</v>
      </c>
      <c r="L256" s="4">
        <f t="shared" si="80"/>
        <v>1791.2</v>
      </c>
      <c r="M256" s="4">
        <f t="shared" si="80"/>
        <v>1804.8</v>
      </c>
      <c r="N256" s="4">
        <f t="shared" si="80"/>
        <v>1820.5</v>
      </c>
    </row>
    <row r="257" spans="1:14" ht="39.75" customHeight="1">
      <c r="A257" s="152"/>
      <c r="B257" s="156"/>
      <c r="C257" s="156"/>
      <c r="D257" s="6" t="s">
        <v>5</v>
      </c>
      <c r="E257" s="149" t="s">
        <v>69</v>
      </c>
      <c r="F257" s="140">
        <v>1560273180</v>
      </c>
      <c r="G257" s="140">
        <v>300</v>
      </c>
      <c r="H257" s="4">
        <f>I257+J257+K257+L257+M257+N257</f>
        <v>10505.5</v>
      </c>
      <c r="I257" s="4">
        <v>1637.8</v>
      </c>
      <c r="J257" s="4">
        <v>1691.7</v>
      </c>
      <c r="K257" s="4">
        <v>1759.5</v>
      </c>
      <c r="L257" s="4">
        <v>1791.2</v>
      </c>
      <c r="M257" s="4">
        <v>1804.8</v>
      </c>
      <c r="N257" s="15">
        <v>1820.5</v>
      </c>
    </row>
    <row r="258" spans="1:14" ht="30">
      <c r="A258" s="152"/>
      <c r="B258" s="156"/>
      <c r="C258" s="156"/>
      <c r="D258" s="140" t="s">
        <v>6</v>
      </c>
      <c r="E258" s="149"/>
      <c r="F258" s="140"/>
      <c r="G258" s="140"/>
      <c r="H258" s="4"/>
      <c r="I258" s="4"/>
      <c r="J258" s="4"/>
      <c r="K258" s="4"/>
      <c r="L258" s="4"/>
      <c r="M258" s="4"/>
      <c r="N258" s="15"/>
    </row>
    <row r="259" spans="1:14" ht="30">
      <c r="A259" s="152"/>
      <c r="B259" s="156"/>
      <c r="C259" s="156"/>
      <c r="D259" s="143" t="s">
        <v>8</v>
      </c>
      <c r="E259" s="149"/>
      <c r="F259" s="140"/>
      <c r="G259" s="140"/>
      <c r="H259" s="4"/>
      <c r="I259" s="4"/>
      <c r="J259" s="4"/>
      <c r="K259" s="4"/>
      <c r="L259" s="4"/>
      <c r="M259" s="4"/>
      <c r="N259" s="15"/>
    </row>
    <row r="260" spans="1:14" ht="30">
      <c r="A260" s="152"/>
      <c r="B260" s="156"/>
      <c r="C260" s="156"/>
      <c r="D260" s="140" t="s">
        <v>7</v>
      </c>
      <c r="E260" s="149"/>
      <c r="F260" s="140"/>
      <c r="G260" s="140"/>
      <c r="H260" s="4"/>
      <c r="I260" s="4"/>
      <c r="J260" s="4"/>
      <c r="K260" s="4"/>
      <c r="L260" s="4"/>
      <c r="M260" s="4"/>
      <c r="N260" s="15"/>
    </row>
    <row r="261" spans="1:14" ht="30">
      <c r="A261" s="152" t="s">
        <v>66</v>
      </c>
      <c r="B261" s="156" t="s">
        <v>52</v>
      </c>
      <c r="C261" s="156"/>
      <c r="D261" s="140" t="s">
        <v>18</v>
      </c>
      <c r="E261" s="149" t="s">
        <v>69</v>
      </c>
      <c r="F261" s="140">
        <v>1560152600</v>
      </c>
      <c r="G261" s="140"/>
      <c r="H261" s="4">
        <f>I261+J261+K261+L261+M261+N261</f>
        <v>8478</v>
      </c>
      <c r="I261" s="4">
        <f>I263</f>
        <v>982.1</v>
      </c>
      <c r="J261" s="4">
        <f t="shared" ref="J261:N261" si="81">J263</f>
        <v>1430.6</v>
      </c>
      <c r="K261" s="4">
        <f t="shared" si="81"/>
        <v>1487.8</v>
      </c>
      <c r="L261" s="4">
        <f t="shared" si="81"/>
        <v>1514.6</v>
      </c>
      <c r="M261" s="4">
        <f t="shared" si="81"/>
        <v>1523.5</v>
      </c>
      <c r="N261" s="4">
        <f t="shared" si="81"/>
        <v>1539.4</v>
      </c>
    </row>
    <row r="262" spans="1:14" ht="26.25">
      <c r="A262" s="152"/>
      <c r="B262" s="196"/>
      <c r="C262" s="156"/>
      <c r="D262" s="6" t="s">
        <v>5</v>
      </c>
      <c r="E262" s="149"/>
      <c r="F262" s="140"/>
      <c r="G262" s="140"/>
      <c r="H262" s="4"/>
      <c r="I262" s="4"/>
      <c r="J262" s="4"/>
      <c r="K262" s="4"/>
      <c r="L262" s="4"/>
      <c r="M262" s="4"/>
      <c r="N262" s="4"/>
    </row>
    <row r="263" spans="1:14" ht="30">
      <c r="A263" s="152"/>
      <c r="B263" s="196"/>
      <c r="C263" s="156"/>
      <c r="D263" s="140" t="s">
        <v>6</v>
      </c>
      <c r="E263" s="149" t="s">
        <v>69</v>
      </c>
      <c r="F263" s="140">
        <v>1560152600</v>
      </c>
      <c r="G263" s="140">
        <v>300</v>
      </c>
      <c r="H263" s="4">
        <f>I263+J263+K263+L263+M263+N263</f>
        <v>8478</v>
      </c>
      <c r="I263" s="4">
        <v>982.1</v>
      </c>
      <c r="J263" s="4">
        <v>1430.6</v>
      </c>
      <c r="K263" s="4">
        <v>1487.8</v>
      </c>
      <c r="L263" s="4">
        <v>1514.6</v>
      </c>
      <c r="M263" s="4">
        <v>1523.5</v>
      </c>
      <c r="N263" s="15">
        <v>1539.4</v>
      </c>
    </row>
    <row r="264" spans="1:14" ht="30">
      <c r="A264" s="152"/>
      <c r="B264" s="196"/>
      <c r="C264" s="156"/>
      <c r="D264" s="143" t="s">
        <v>8</v>
      </c>
      <c r="E264" s="149"/>
      <c r="F264" s="140"/>
      <c r="G264" s="140"/>
      <c r="H264" s="4"/>
      <c r="I264" s="4"/>
      <c r="J264" s="4"/>
      <c r="K264" s="4"/>
      <c r="L264" s="4"/>
      <c r="M264" s="4"/>
      <c r="N264" s="15"/>
    </row>
    <row r="265" spans="1:14" ht="30">
      <c r="A265" s="152"/>
      <c r="B265" s="196"/>
      <c r="C265" s="156"/>
      <c r="D265" s="140" t="s">
        <v>7</v>
      </c>
      <c r="E265" s="149"/>
      <c r="F265" s="140"/>
      <c r="G265" s="140"/>
      <c r="H265" s="4"/>
      <c r="I265" s="4"/>
      <c r="J265" s="4"/>
      <c r="K265" s="4"/>
      <c r="L265" s="4"/>
      <c r="M265" s="4"/>
      <c r="N265" s="15"/>
    </row>
    <row r="266" spans="1:14" ht="30">
      <c r="A266" s="152" t="s">
        <v>139</v>
      </c>
      <c r="B266" s="156" t="s">
        <v>53</v>
      </c>
      <c r="C266" s="156"/>
      <c r="D266" s="140" t="s">
        <v>18</v>
      </c>
      <c r="E266" s="149" t="s">
        <v>156</v>
      </c>
      <c r="F266" s="140">
        <v>1560473060</v>
      </c>
      <c r="G266" s="140"/>
      <c r="H266" s="4">
        <f>I266+J266+K266+L266+M266+N266</f>
        <v>1680</v>
      </c>
      <c r="I266" s="4">
        <f>I267</f>
        <v>280</v>
      </c>
      <c r="J266" s="4">
        <f t="shared" ref="J266:N266" si="82">J267</f>
        <v>280</v>
      </c>
      <c r="K266" s="4">
        <f t="shared" si="82"/>
        <v>280</v>
      </c>
      <c r="L266" s="4">
        <f t="shared" si="82"/>
        <v>280</v>
      </c>
      <c r="M266" s="4">
        <f t="shared" si="82"/>
        <v>280</v>
      </c>
      <c r="N266" s="4">
        <f t="shared" si="82"/>
        <v>280</v>
      </c>
    </row>
    <row r="267" spans="1:14" ht="40.5" customHeight="1">
      <c r="A267" s="152"/>
      <c r="B267" s="156"/>
      <c r="C267" s="156"/>
      <c r="D267" s="6" t="s">
        <v>5</v>
      </c>
      <c r="E267" s="149" t="s">
        <v>156</v>
      </c>
      <c r="F267" s="140">
        <v>1560473060</v>
      </c>
      <c r="G267" s="140">
        <v>200</v>
      </c>
      <c r="H267" s="4">
        <f>I267+J267+K267+L267+M267+N267</f>
        <v>1680</v>
      </c>
      <c r="I267" s="4">
        <v>280</v>
      </c>
      <c r="J267" s="4">
        <v>280</v>
      </c>
      <c r="K267" s="4">
        <v>280</v>
      </c>
      <c r="L267" s="4">
        <v>280</v>
      </c>
      <c r="M267" s="4">
        <v>280</v>
      </c>
      <c r="N267" s="4">
        <v>280</v>
      </c>
    </row>
    <row r="268" spans="1:14" ht="26.25">
      <c r="A268" s="152"/>
      <c r="B268" s="156"/>
      <c r="C268" s="156"/>
      <c r="D268" s="6" t="s">
        <v>6</v>
      </c>
      <c r="E268" s="149"/>
      <c r="F268" s="140"/>
      <c r="G268" s="140"/>
      <c r="H268" s="4"/>
      <c r="I268" s="4"/>
      <c r="J268" s="4"/>
      <c r="K268" s="4"/>
      <c r="L268" s="4"/>
      <c r="M268" s="4"/>
      <c r="N268" s="15"/>
    </row>
    <row r="269" spans="1:14" ht="25.5">
      <c r="A269" s="152"/>
      <c r="B269" s="156"/>
      <c r="C269" s="156"/>
      <c r="D269" s="67" t="s">
        <v>8</v>
      </c>
      <c r="E269" s="149"/>
      <c r="F269" s="140"/>
      <c r="G269" s="140"/>
      <c r="H269" s="4"/>
      <c r="I269" s="4"/>
      <c r="J269" s="4"/>
      <c r="K269" s="4"/>
      <c r="L269" s="4"/>
      <c r="M269" s="4"/>
      <c r="N269" s="15"/>
    </row>
    <row r="270" spans="1:14" ht="26.25">
      <c r="A270" s="152"/>
      <c r="B270" s="156"/>
      <c r="C270" s="156"/>
      <c r="D270" s="6" t="s">
        <v>7</v>
      </c>
      <c r="E270" s="149"/>
      <c r="F270" s="140"/>
      <c r="G270" s="140"/>
      <c r="H270" s="4"/>
      <c r="I270" s="4"/>
      <c r="J270" s="4"/>
      <c r="K270" s="4"/>
      <c r="L270" s="4"/>
      <c r="M270" s="4"/>
      <c r="N270" s="15"/>
    </row>
    <row r="271" spans="1:14" ht="30">
      <c r="A271" s="152" t="s">
        <v>140</v>
      </c>
      <c r="B271" s="174" t="s">
        <v>153</v>
      </c>
      <c r="C271" s="156"/>
      <c r="D271" s="140" t="s">
        <v>18</v>
      </c>
      <c r="E271" s="149" t="s">
        <v>69</v>
      </c>
      <c r="F271" s="140">
        <v>1560573210</v>
      </c>
      <c r="G271" s="140"/>
      <c r="H271" s="4">
        <f>I271+J271+K271+L271+M271+N271</f>
        <v>1200</v>
      </c>
      <c r="I271" s="4">
        <f t="shared" ref="I271:N271" si="83">I272</f>
        <v>200</v>
      </c>
      <c r="J271" s="4">
        <f t="shared" si="83"/>
        <v>200</v>
      </c>
      <c r="K271" s="4">
        <f t="shared" si="83"/>
        <v>200</v>
      </c>
      <c r="L271" s="4">
        <f t="shared" si="83"/>
        <v>200</v>
      </c>
      <c r="M271" s="4">
        <f t="shared" si="83"/>
        <v>200</v>
      </c>
      <c r="N271" s="4">
        <f t="shared" si="83"/>
        <v>200</v>
      </c>
    </row>
    <row r="272" spans="1:14" ht="39.75" customHeight="1">
      <c r="A272" s="152"/>
      <c r="B272" s="174"/>
      <c r="C272" s="156"/>
      <c r="D272" s="6" t="s">
        <v>5</v>
      </c>
      <c r="E272" s="149" t="s">
        <v>69</v>
      </c>
      <c r="F272" s="140">
        <v>1560573210</v>
      </c>
      <c r="G272" s="140">
        <v>300</v>
      </c>
      <c r="H272" s="4">
        <f>I272+J272+K272+L272+M272+N272</f>
        <v>1200</v>
      </c>
      <c r="I272" s="4">
        <v>200</v>
      </c>
      <c r="J272" s="4">
        <v>200</v>
      </c>
      <c r="K272" s="4">
        <v>200</v>
      </c>
      <c r="L272" s="4">
        <v>200</v>
      </c>
      <c r="M272" s="4">
        <v>200</v>
      </c>
      <c r="N272" s="15">
        <v>200</v>
      </c>
    </row>
    <row r="273" spans="1:14" ht="26.25">
      <c r="A273" s="152"/>
      <c r="B273" s="174"/>
      <c r="C273" s="156"/>
      <c r="D273" s="6" t="s">
        <v>6</v>
      </c>
      <c r="E273" s="149"/>
      <c r="F273" s="140"/>
      <c r="G273" s="140"/>
      <c r="H273" s="4"/>
      <c r="I273" s="4"/>
      <c r="J273" s="4"/>
      <c r="K273" s="4"/>
      <c r="L273" s="4"/>
      <c r="M273" s="4"/>
      <c r="N273" s="15"/>
    </row>
    <row r="274" spans="1:14" ht="25.5">
      <c r="A274" s="152"/>
      <c r="B274" s="174"/>
      <c r="C274" s="156"/>
      <c r="D274" s="67" t="s">
        <v>8</v>
      </c>
      <c r="E274" s="149"/>
      <c r="F274" s="140"/>
      <c r="G274" s="140"/>
      <c r="H274" s="4"/>
      <c r="I274" s="4"/>
      <c r="J274" s="4"/>
      <c r="K274" s="4"/>
      <c r="L274" s="4"/>
      <c r="M274" s="4"/>
      <c r="N274" s="15"/>
    </row>
    <row r="275" spans="1:14" ht="26.25">
      <c r="A275" s="152"/>
      <c r="B275" s="174"/>
      <c r="C275" s="156"/>
      <c r="D275" s="6" t="s">
        <v>7</v>
      </c>
      <c r="E275" s="149"/>
      <c r="F275" s="140"/>
      <c r="G275" s="140"/>
      <c r="H275" s="4"/>
      <c r="I275" s="4"/>
      <c r="J275" s="4"/>
      <c r="K275" s="4"/>
      <c r="L275" s="4"/>
      <c r="M275" s="4"/>
      <c r="N275" s="15"/>
    </row>
    <row r="276" spans="1:14" ht="15.75">
      <c r="A276" s="20"/>
      <c r="B276" s="23"/>
      <c r="C276" s="23"/>
      <c r="D276" s="24"/>
      <c r="E276" s="25"/>
      <c r="F276" s="24"/>
      <c r="G276" s="24"/>
      <c r="H276" s="26"/>
      <c r="I276" s="26"/>
      <c r="J276" s="26"/>
      <c r="K276" s="26"/>
      <c r="L276" s="26"/>
      <c r="M276" s="26"/>
      <c r="N276" s="37"/>
    </row>
    <row r="277" spans="1:14" ht="15.75">
      <c r="A277" s="20"/>
      <c r="B277" s="23"/>
      <c r="C277" s="23"/>
      <c r="D277" s="27"/>
      <c r="E277" s="25"/>
      <c r="F277" s="24"/>
      <c r="G277" s="24"/>
      <c r="H277" s="26"/>
      <c r="I277" s="26"/>
      <c r="J277" s="26"/>
      <c r="K277" s="26"/>
      <c r="L277" s="26"/>
      <c r="M277" s="26"/>
      <c r="N277" s="37"/>
    </row>
    <row r="278" spans="1:14" ht="15.75">
      <c r="A278" s="20"/>
      <c r="B278" s="23"/>
      <c r="C278" s="23"/>
      <c r="D278" s="24"/>
      <c r="E278" s="25"/>
      <c r="F278" s="24"/>
      <c r="G278" s="24"/>
      <c r="H278" s="26"/>
      <c r="I278" s="26"/>
      <c r="J278" s="26"/>
      <c r="K278" s="26"/>
      <c r="L278" s="26"/>
      <c r="M278" s="26"/>
      <c r="N278" s="37"/>
    </row>
    <row r="279" spans="1:14" ht="15.75">
      <c r="A279" s="20"/>
      <c r="B279" s="23"/>
      <c r="C279" s="23"/>
      <c r="D279" s="27"/>
      <c r="E279" s="25"/>
      <c r="F279" s="24"/>
      <c r="G279" s="24"/>
      <c r="H279" s="26"/>
      <c r="I279" s="26"/>
      <c r="J279" s="26"/>
      <c r="K279" s="26"/>
      <c r="L279" s="26"/>
      <c r="M279" s="26"/>
      <c r="N279" s="37"/>
    </row>
    <row r="280" spans="1:14">
      <c r="A280" s="22"/>
      <c r="B280" s="23"/>
      <c r="C280" s="23"/>
      <c r="D280" s="24"/>
      <c r="E280" s="25"/>
      <c r="F280" s="24"/>
      <c r="G280" s="24"/>
      <c r="H280" s="26"/>
      <c r="I280" s="26"/>
      <c r="J280" s="26"/>
      <c r="K280" s="26"/>
      <c r="L280" s="26"/>
      <c r="M280" s="26"/>
      <c r="N280" s="37"/>
    </row>
    <row r="281" spans="1:14">
      <c r="A281" s="10"/>
      <c r="B281" s="7"/>
      <c r="C281" s="7"/>
      <c r="D281" s="7"/>
      <c r="E281" s="10"/>
      <c r="F281" s="7"/>
      <c r="G281" s="7"/>
      <c r="H281" s="17"/>
      <c r="I281" s="17"/>
      <c r="J281" s="17"/>
      <c r="K281" s="17"/>
      <c r="L281" s="17"/>
      <c r="M281" s="17"/>
      <c r="N281" s="19"/>
    </row>
    <row r="282" spans="1:14">
      <c r="A282" s="10"/>
      <c r="B282" s="7"/>
      <c r="C282" s="7"/>
      <c r="D282" s="7"/>
      <c r="E282" s="10"/>
      <c r="F282" s="7"/>
      <c r="G282" s="7"/>
      <c r="H282" s="17"/>
      <c r="I282" s="17"/>
      <c r="J282" s="17"/>
      <c r="K282" s="17"/>
      <c r="L282" s="17"/>
      <c r="M282" s="17"/>
      <c r="N282" s="19"/>
    </row>
    <row r="283" spans="1:14">
      <c r="A283" s="10"/>
      <c r="B283" s="7"/>
      <c r="C283" s="7"/>
      <c r="D283" s="7"/>
      <c r="E283" s="10"/>
      <c r="F283" s="7"/>
      <c r="G283" s="7"/>
      <c r="H283" s="17"/>
      <c r="I283" s="17"/>
      <c r="J283" s="7"/>
      <c r="K283" s="7"/>
      <c r="L283" s="7"/>
      <c r="M283" s="7"/>
      <c r="N283" s="19"/>
    </row>
    <row r="284" spans="1:14" ht="18.75">
      <c r="A284" s="20"/>
      <c r="B284" s="18"/>
      <c r="C284" s="68"/>
      <c r="D284" s="7"/>
      <c r="E284" s="10"/>
      <c r="F284" s="7"/>
      <c r="G284" s="7"/>
      <c r="H284" s="7"/>
      <c r="I284" s="19"/>
      <c r="J284" s="7"/>
      <c r="K284" s="7"/>
      <c r="L284" s="7"/>
      <c r="M284" s="7"/>
      <c r="N284" s="7"/>
    </row>
    <row r="285" spans="1:14" ht="15.75">
      <c r="A285" s="20"/>
      <c r="B285" s="7"/>
      <c r="C285" s="7"/>
      <c r="D285" s="7"/>
      <c r="E285" s="10"/>
      <c r="F285" s="7"/>
      <c r="G285" s="7"/>
      <c r="H285" s="17"/>
      <c r="I285" s="17"/>
      <c r="J285" s="7"/>
      <c r="K285" s="7"/>
      <c r="L285" s="7"/>
      <c r="M285" s="7"/>
      <c r="N285" s="7"/>
    </row>
    <row r="286" spans="1:14" ht="15.75">
      <c r="A286" s="20" t="s">
        <v>98</v>
      </c>
      <c r="B286" s="7"/>
      <c r="C286" s="7"/>
      <c r="D286" s="7"/>
      <c r="E286" s="10"/>
      <c r="F286" s="7"/>
      <c r="G286" s="7"/>
      <c r="H286" s="7"/>
      <c r="I286" s="19"/>
      <c r="J286" s="7"/>
      <c r="K286" s="7"/>
      <c r="L286" s="7"/>
      <c r="M286" s="7"/>
      <c r="N286" s="7"/>
    </row>
    <row r="287" spans="1:14">
      <c r="A287" s="7"/>
      <c r="B287" s="7"/>
      <c r="C287" s="7"/>
      <c r="D287" s="7"/>
      <c r="E287" s="10"/>
      <c r="F287" s="7"/>
      <c r="G287" s="7"/>
      <c r="H287" s="7"/>
      <c r="I287" s="19"/>
      <c r="J287" s="7"/>
      <c r="K287" s="7"/>
      <c r="L287" s="7"/>
      <c r="M287" s="7"/>
      <c r="N287" s="7"/>
    </row>
    <row r="288" spans="1:14" ht="18.75">
      <c r="A288" s="18"/>
      <c r="B288" s="7"/>
      <c r="C288" s="7"/>
      <c r="D288" s="7"/>
      <c r="E288" s="10"/>
      <c r="F288" s="7"/>
      <c r="G288" s="7"/>
      <c r="H288" s="7"/>
      <c r="I288" s="19"/>
      <c r="J288" s="7"/>
      <c r="K288" s="7"/>
      <c r="L288" s="7"/>
      <c r="M288" s="7"/>
      <c r="N288" s="7"/>
    </row>
    <row r="289" spans="1:14" ht="18.75">
      <c r="A289" s="18"/>
      <c r="B289" s="7"/>
      <c r="C289" s="7"/>
      <c r="D289" s="7"/>
      <c r="E289" s="7"/>
      <c r="F289" s="7"/>
      <c r="G289" s="7"/>
      <c r="H289" s="7"/>
      <c r="I289" s="8"/>
      <c r="J289" s="7"/>
      <c r="K289" s="7"/>
      <c r="L289" s="7"/>
      <c r="M289" s="7"/>
      <c r="N289" s="7"/>
    </row>
    <row r="290" spans="1:1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>
      <c r="A291" s="9"/>
      <c r="B291" s="9"/>
      <c r="C291" s="9"/>
      <c r="D291" s="9"/>
      <c r="E291" s="10"/>
      <c r="F291" s="9"/>
      <c r="G291" s="9"/>
      <c r="H291" s="9"/>
      <c r="I291" s="11"/>
      <c r="J291" s="9"/>
      <c r="K291" s="9"/>
      <c r="L291" s="9"/>
      <c r="M291" s="9"/>
      <c r="N291" s="9"/>
    </row>
    <row r="292" spans="1:14" ht="18.75">
      <c r="A292" s="18"/>
      <c r="B292" s="9"/>
      <c r="C292" s="9"/>
      <c r="D292" s="9"/>
      <c r="E292" s="10"/>
      <c r="F292" s="9"/>
      <c r="G292" s="9"/>
      <c r="H292" s="9"/>
      <c r="I292" s="9"/>
      <c r="J292" s="9"/>
      <c r="K292" s="9"/>
      <c r="L292" s="9"/>
      <c r="M292" s="9"/>
      <c r="N292" s="9"/>
    </row>
    <row r="293" spans="1:14">
      <c r="A293" s="9"/>
      <c r="B293" s="9"/>
      <c r="C293" s="9"/>
      <c r="D293" s="9"/>
      <c r="E293" s="10"/>
      <c r="F293" s="9"/>
      <c r="G293" s="9"/>
      <c r="H293" s="9"/>
      <c r="I293" s="11"/>
      <c r="J293" s="9"/>
      <c r="K293" s="9"/>
      <c r="L293" s="9"/>
      <c r="M293" s="9"/>
      <c r="N293" s="9"/>
    </row>
    <row r="294" spans="1:14" ht="15.75">
      <c r="A294" s="20"/>
      <c r="B294" s="9"/>
      <c r="C294" s="9"/>
      <c r="D294" s="9"/>
      <c r="E294" s="10"/>
      <c r="F294" s="9"/>
      <c r="G294" s="9"/>
      <c r="H294" s="9"/>
      <c r="I294" s="11"/>
      <c r="J294" s="9"/>
      <c r="K294" s="9"/>
      <c r="L294" s="9"/>
      <c r="M294" s="9"/>
      <c r="N294" s="9"/>
    </row>
    <row r="295" spans="1:14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>
      <c r="A296" s="9"/>
      <c r="B296" s="9"/>
      <c r="C296" s="9"/>
      <c r="D296" s="9"/>
      <c r="E296" s="10"/>
      <c r="F296" s="9"/>
      <c r="G296" s="9"/>
      <c r="H296" s="9"/>
      <c r="I296" s="12"/>
      <c r="J296" s="9"/>
      <c r="K296" s="9"/>
      <c r="L296" s="9"/>
      <c r="M296" s="9"/>
      <c r="N296" s="9"/>
    </row>
    <row r="297" spans="1:14" ht="15.75">
      <c r="A297" s="20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1:14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1:14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1:14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</sheetData>
  <mergeCells count="171">
    <mergeCell ref="A266:A270"/>
    <mergeCell ref="B266:B270"/>
    <mergeCell ref="C266:C270"/>
    <mergeCell ref="A271:A275"/>
    <mergeCell ref="B271:B275"/>
    <mergeCell ref="C271:C275"/>
    <mergeCell ref="A256:A260"/>
    <mergeCell ref="B256:B260"/>
    <mergeCell ref="C256:C260"/>
    <mergeCell ref="A261:A265"/>
    <mergeCell ref="B261:B265"/>
    <mergeCell ref="C261:C265"/>
    <mergeCell ref="A246:A250"/>
    <mergeCell ref="B246:B250"/>
    <mergeCell ref="C246:C250"/>
    <mergeCell ref="A251:A255"/>
    <mergeCell ref="B251:B255"/>
    <mergeCell ref="C251:C255"/>
    <mergeCell ref="D235:D237"/>
    <mergeCell ref="E235:E237"/>
    <mergeCell ref="F235:F237"/>
    <mergeCell ref="A239:A245"/>
    <mergeCell ref="B239:B245"/>
    <mergeCell ref="C239:C245"/>
    <mergeCell ref="D242:D244"/>
    <mergeCell ref="E242:E244"/>
    <mergeCell ref="A227:A231"/>
    <mergeCell ref="B227:B231"/>
    <mergeCell ref="C227:C231"/>
    <mergeCell ref="A232:A238"/>
    <mergeCell ref="B232:B238"/>
    <mergeCell ref="C232:C238"/>
    <mergeCell ref="A213:N213"/>
    <mergeCell ref="A214:N214"/>
    <mergeCell ref="A215:A219"/>
    <mergeCell ref="B215:B219"/>
    <mergeCell ref="C215:C219"/>
    <mergeCell ref="A220:A225"/>
    <mergeCell ref="B220:B225"/>
    <mergeCell ref="C220:C225"/>
    <mergeCell ref="D221:D222"/>
    <mergeCell ref="A203:A207"/>
    <mergeCell ref="B203:B207"/>
    <mergeCell ref="C203:C207"/>
    <mergeCell ref="A208:A212"/>
    <mergeCell ref="B208:B212"/>
    <mergeCell ref="C208:C212"/>
    <mergeCell ref="A193:A197"/>
    <mergeCell ref="B193:B197"/>
    <mergeCell ref="C193:C197"/>
    <mergeCell ref="A198:A202"/>
    <mergeCell ref="B198:B202"/>
    <mergeCell ref="C198:C202"/>
    <mergeCell ref="D177:D178"/>
    <mergeCell ref="D180:D181"/>
    <mergeCell ref="A183:A187"/>
    <mergeCell ref="B183:B187"/>
    <mergeCell ref="C183:C187"/>
    <mergeCell ref="A188:A192"/>
    <mergeCell ref="B188:B192"/>
    <mergeCell ref="C188:C192"/>
    <mergeCell ref="A171:A175"/>
    <mergeCell ref="B171:B175"/>
    <mergeCell ref="C171:C175"/>
    <mergeCell ref="A176:A182"/>
    <mergeCell ref="B176:B182"/>
    <mergeCell ref="C176:C182"/>
    <mergeCell ref="D155:D156"/>
    <mergeCell ref="D158:D159"/>
    <mergeCell ref="A161:A165"/>
    <mergeCell ref="B161:B165"/>
    <mergeCell ref="C161:C165"/>
    <mergeCell ref="A166:A170"/>
    <mergeCell ref="B166:B170"/>
    <mergeCell ref="C166:C170"/>
    <mergeCell ref="A149:A153"/>
    <mergeCell ref="B149:B153"/>
    <mergeCell ref="C149:C153"/>
    <mergeCell ref="A154:A160"/>
    <mergeCell ref="B154:B160"/>
    <mergeCell ref="C154:C160"/>
    <mergeCell ref="A138:A143"/>
    <mergeCell ref="B138:B143"/>
    <mergeCell ref="C138:C143"/>
    <mergeCell ref="D141:D142"/>
    <mergeCell ref="A144:A148"/>
    <mergeCell ref="B144:B148"/>
    <mergeCell ref="C144:C148"/>
    <mergeCell ref="A128:A132"/>
    <mergeCell ref="B128:B132"/>
    <mergeCell ref="C128:C132"/>
    <mergeCell ref="A133:A137"/>
    <mergeCell ref="B133:B137"/>
    <mergeCell ref="C133:C137"/>
    <mergeCell ref="A118:A122"/>
    <mergeCell ref="B118:B122"/>
    <mergeCell ref="C118:C122"/>
    <mergeCell ref="A123:A127"/>
    <mergeCell ref="B123:B127"/>
    <mergeCell ref="C123:C127"/>
    <mergeCell ref="A108:A112"/>
    <mergeCell ref="B108:B112"/>
    <mergeCell ref="C108:C112"/>
    <mergeCell ref="A113:A117"/>
    <mergeCell ref="B113:B117"/>
    <mergeCell ref="C113:C117"/>
    <mergeCell ref="A98:A102"/>
    <mergeCell ref="B98:B102"/>
    <mergeCell ref="C98:C102"/>
    <mergeCell ref="A103:A107"/>
    <mergeCell ref="B103:B107"/>
    <mergeCell ref="C103:C107"/>
    <mergeCell ref="A88:A92"/>
    <mergeCell ref="B88:B92"/>
    <mergeCell ref="C88:C92"/>
    <mergeCell ref="A93:A97"/>
    <mergeCell ref="B93:B97"/>
    <mergeCell ref="C93:C97"/>
    <mergeCell ref="A75:A79"/>
    <mergeCell ref="B75:B79"/>
    <mergeCell ref="C75:C79"/>
    <mergeCell ref="A80:N80"/>
    <mergeCell ref="A81:N81"/>
    <mergeCell ref="A82:A87"/>
    <mergeCell ref="B82:B87"/>
    <mergeCell ref="C82:C87"/>
    <mergeCell ref="D85:D86"/>
    <mergeCell ref="A64:A68"/>
    <mergeCell ref="B64:B68"/>
    <mergeCell ref="C64:C68"/>
    <mergeCell ref="A69:A73"/>
    <mergeCell ref="B69:B73"/>
    <mergeCell ref="C69:C73"/>
    <mergeCell ref="A54:A58"/>
    <mergeCell ref="B54:B58"/>
    <mergeCell ref="C54:C58"/>
    <mergeCell ref="A59:A63"/>
    <mergeCell ref="B59:B63"/>
    <mergeCell ref="C59:C63"/>
    <mergeCell ref="A44:A48"/>
    <mergeCell ref="B44:B48"/>
    <mergeCell ref="C44:C48"/>
    <mergeCell ref="A49:A53"/>
    <mergeCell ref="B49:B53"/>
    <mergeCell ref="C49:C53"/>
    <mergeCell ref="A34:A38"/>
    <mergeCell ref="B34:B38"/>
    <mergeCell ref="C34:C38"/>
    <mergeCell ref="A39:A43"/>
    <mergeCell ref="B39:B43"/>
    <mergeCell ref="C39:C43"/>
    <mergeCell ref="A29:A33"/>
    <mergeCell ref="B29:B33"/>
    <mergeCell ref="C29:C33"/>
    <mergeCell ref="A12:A16"/>
    <mergeCell ref="B12:B16"/>
    <mergeCell ref="C12:C16"/>
    <mergeCell ref="A17:A21"/>
    <mergeCell ref="B17:B21"/>
    <mergeCell ref="C17:C21"/>
    <mergeCell ref="A9:A10"/>
    <mergeCell ref="B9:B10"/>
    <mergeCell ref="C9:C10"/>
    <mergeCell ref="D9:D10"/>
    <mergeCell ref="E9:G9"/>
    <mergeCell ref="H9:N9"/>
    <mergeCell ref="A22:N22"/>
    <mergeCell ref="A23:N23"/>
    <mergeCell ref="A24:A28"/>
    <mergeCell ref="B24:B28"/>
    <mergeCell ref="C24:C28"/>
  </mergeCells>
  <pageMargins left="0.70866141732283472" right="0.39370078740157483" top="0.55118110236220474" bottom="0.35433070866141736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O273"/>
  <sheetViews>
    <sheetView zoomScale="60" zoomScaleNormal="60" workbookViewId="0">
      <selection activeCell="L23" sqref="L23"/>
    </sheetView>
  </sheetViews>
  <sheetFormatPr defaultRowHeight="15"/>
  <cols>
    <col min="2" max="2" width="27.42578125" customWidth="1"/>
    <col min="3" max="3" width="15.42578125" customWidth="1"/>
    <col min="4" max="4" width="17.140625" customWidth="1"/>
    <col min="6" max="6" width="12.7109375" customWidth="1"/>
    <col min="7" max="7" width="8.140625" customWidth="1"/>
    <col min="8" max="8" width="11.28515625" customWidth="1"/>
    <col min="9" max="9" width="11.140625" customWidth="1"/>
    <col min="10" max="10" width="11" customWidth="1"/>
    <col min="11" max="11" width="11.7109375" customWidth="1"/>
    <col min="12" max="13" width="9.140625" customWidth="1"/>
    <col min="14" max="14" width="9.5703125" customWidth="1"/>
    <col min="15" max="15" width="15" bestFit="1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13" t="s">
        <v>90</v>
      </c>
      <c r="J1" s="13"/>
      <c r="K1" s="13"/>
      <c r="L1" s="13"/>
      <c r="M1" s="13"/>
      <c r="N1" s="1"/>
    </row>
    <row r="2" spans="1:15" ht="15.75">
      <c r="A2" s="1"/>
      <c r="B2" s="1"/>
      <c r="C2" s="1"/>
      <c r="D2" s="1"/>
      <c r="E2" s="1"/>
      <c r="F2" s="1"/>
      <c r="G2" s="1"/>
      <c r="H2" s="1"/>
      <c r="I2" s="13" t="s">
        <v>0</v>
      </c>
      <c r="J2" s="13"/>
      <c r="K2" s="13"/>
      <c r="L2" s="13"/>
      <c r="M2" s="13"/>
      <c r="N2" s="1"/>
    </row>
    <row r="3" spans="1:15" ht="15.75">
      <c r="A3" s="1"/>
      <c r="B3" s="1"/>
      <c r="C3" s="1"/>
      <c r="D3" s="1"/>
      <c r="E3" s="1"/>
      <c r="F3" s="1"/>
      <c r="G3" s="1"/>
      <c r="H3" s="1"/>
      <c r="I3" s="13" t="s">
        <v>94</v>
      </c>
      <c r="J3" s="13"/>
      <c r="K3" s="13"/>
      <c r="L3" s="13"/>
      <c r="M3" s="13"/>
      <c r="N3" s="1"/>
    </row>
    <row r="4" spans="1:15" ht="15.75">
      <c r="A4" s="1"/>
      <c r="B4" s="1"/>
      <c r="C4" s="1"/>
      <c r="D4" s="1"/>
      <c r="E4" s="1"/>
      <c r="F4" s="1"/>
      <c r="G4" s="1"/>
      <c r="H4" s="1"/>
      <c r="I4" s="13" t="s">
        <v>96</v>
      </c>
      <c r="J4" s="13"/>
      <c r="K4" s="13"/>
      <c r="L4" s="13"/>
      <c r="M4" s="13"/>
      <c r="N4" s="1"/>
    </row>
    <row r="5" spans="1:15" ht="15.75">
      <c r="A5" s="1"/>
      <c r="B5" s="1"/>
      <c r="C5" s="1"/>
      <c r="D5" s="1"/>
      <c r="E5" s="1"/>
      <c r="F5" s="1"/>
      <c r="G5" s="1"/>
      <c r="H5" s="1"/>
      <c r="I5" s="13" t="s">
        <v>95</v>
      </c>
      <c r="J5" s="13"/>
      <c r="K5" s="13"/>
      <c r="L5" s="13"/>
      <c r="M5" s="13"/>
      <c r="N5" s="1"/>
    </row>
    <row r="6" spans="1:15" ht="22.5" customHeight="1">
      <c r="A6" s="1"/>
      <c r="B6" s="1"/>
      <c r="C6" s="1"/>
      <c r="D6" s="1"/>
      <c r="E6" s="1"/>
      <c r="F6" s="1"/>
      <c r="G6" s="1"/>
      <c r="H6" s="1"/>
      <c r="I6" s="13"/>
      <c r="J6" s="13"/>
      <c r="K6" s="13"/>
      <c r="L6" s="13"/>
      <c r="M6" s="13"/>
      <c r="N6" s="1"/>
    </row>
    <row r="7" spans="1:15" ht="17.25" customHeight="1">
      <c r="A7" s="1"/>
      <c r="B7" s="13"/>
      <c r="C7" s="13" t="s">
        <v>85</v>
      </c>
      <c r="D7" s="13"/>
      <c r="E7" s="13"/>
      <c r="F7" s="13"/>
      <c r="G7" s="13"/>
      <c r="H7" s="13"/>
      <c r="I7" s="1"/>
      <c r="J7" s="1"/>
      <c r="K7" s="1"/>
      <c r="L7" s="1"/>
      <c r="M7" s="1"/>
      <c r="N7" s="1"/>
    </row>
    <row r="8" spans="1:15" ht="18" customHeight="1">
      <c r="A8" s="1"/>
      <c r="B8" s="13" t="s">
        <v>89</v>
      </c>
      <c r="C8" s="13"/>
      <c r="D8" s="13"/>
      <c r="E8" s="13"/>
      <c r="F8" s="13"/>
      <c r="G8" s="13"/>
      <c r="H8" s="13"/>
      <c r="I8" s="1"/>
      <c r="J8" s="1"/>
      <c r="K8" s="1"/>
      <c r="L8" s="1"/>
      <c r="M8" s="1"/>
      <c r="N8" s="1"/>
    </row>
    <row r="9" spans="1:15" ht="19.5" customHeight="1">
      <c r="A9" s="1"/>
      <c r="B9" s="13"/>
      <c r="C9" s="13" t="s">
        <v>88</v>
      </c>
      <c r="D9" s="13"/>
      <c r="E9" s="13"/>
      <c r="F9" s="13"/>
      <c r="G9" s="13"/>
      <c r="H9" s="14"/>
      <c r="I9" s="55"/>
      <c r="J9" s="55"/>
      <c r="K9" s="55"/>
      <c r="L9" s="1"/>
      <c r="M9" s="1"/>
      <c r="N9" s="35"/>
    </row>
    <row r="10" spans="1:15" ht="21.75" customHeight="1">
      <c r="A10" s="1"/>
      <c r="B10" s="1"/>
      <c r="C10" s="1"/>
      <c r="D10" s="1"/>
      <c r="E10" s="1"/>
      <c r="F10" s="1"/>
      <c r="G10" s="1"/>
      <c r="H10" s="3"/>
      <c r="I10" s="5"/>
      <c r="J10" s="5"/>
      <c r="K10" s="5"/>
      <c r="L10" s="32"/>
      <c r="M10" s="32"/>
      <c r="N10" s="35"/>
    </row>
    <row r="11" spans="1:15" ht="36.75" customHeight="1">
      <c r="A11" s="172" t="s">
        <v>1</v>
      </c>
      <c r="B11" s="172" t="s">
        <v>28</v>
      </c>
      <c r="C11" s="172" t="s">
        <v>83</v>
      </c>
      <c r="D11" s="172" t="s">
        <v>84</v>
      </c>
      <c r="E11" s="185" t="s">
        <v>2</v>
      </c>
      <c r="F11" s="185"/>
      <c r="G11" s="185"/>
      <c r="H11" s="185" t="s">
        <v>3</v>
      </c>
      <c r="I11" s="185"/>
      <c r="J11" s="185"/>
      <c r="K11" s="185"/>
      <c r="L11" s="185"/>
      <c r="M11" s="185"/>
      <c r="N11" s="185"/>
    </row>
    <row r="12" spans="1:15" ht="46.5" customHeight="1">
      <c r="A12" s="173"/>
      <c r="B12" s="173"/>
      <c r="C12" s="173"/>
      <c r="D12" s="173"/>
      <c r="E12" s="65" t="s">
        <v>14</v>
      </c>
      <c r="F12" s="65" t="s">
        <v>16</v>
      </c>
      <c r="G12" s="65" t="s">
        <v>15</v>
      </c>
      <c r="H12" s="65" t="s">
        <v>9</v>
      </c>
      <c r="I12" s="38" t="s">
        <v>10</v>
      </c>
      <c r="J12" s="65" t="s">
        <v>11</v>
      </c>
      <c r="K12" s="65" t="s">
        <v>12</v>
      </c>
      <c r="L12" s="65" t="s">
        <v>13</v>
      </c>
      <c r="M12" s="65" t="s">
        <v>103</v>
      </c>
      <c r="N12" s="65" t="s">
        <v>107</v>
      </c>
    </row>
    <row r="13" spans="1:15">
      <c r="A13" s="56">
        <v>1</v>
      </c>
      <c r="B13" s="56">
        <v>2</v>
      </c>
      <c r="C13" s="56">
        <v>3</v>
      </c>
      <c r="D13" s="56">
        <v>4</v>
      </c>
      <c r="E13" s="56">
        <v>5</v>
      </c>
      <c r="F13" s="56">
        <v>6</v>
      </c>
      <c r="G13" s="56">
        <v>7</v>
      </c>
      <c r="H13" s="56">
        <v>8</v>
      </c>
      <c r="I13" s="39">
        <v>10</v>
      </c>
      <c r="J13" s="57">
        <v>11</v>
      </c>
      <c r="K13" s="56">
        <v>12</v>
      </c>
      <c r="L13" s="56">
        <v>13</v>
      </c>
      <c r="M13" s="56"/>
      <c r="N13" s="56">
        <v>14</v>
      </c>
    </row>
    <row r="14" spans="1:15" ht="63.75" customHeight="1">
      <c r="A14" s="156"/>
      <c r="B14" s="153" t="s">
        <v>86</v>
      </c>
      <c r="C14" s="156" t="s">
        <v>19</v>
      </c>
      <c r="D14" s="66" t="s">
        <v>4</v>
      </c>
      <c r="E14" s="61" t="s">
        <v>101</v>
      </c>
      <c r="F14" s="66"/>
      <c r="G14" s="66"/>
      <c r="H14" s="15">
        <f t="shared" ref="H14:H35" si="0">I14+J14+K14</f>
        <v>3253476.6999999993</v>
      </c>
      <c r="I14" s="36">
        <f t="shared" ref="I14:K14" si="1">I15+I16+I17+I18</f>
        <v>1136042</v>
      </c>
      <c r="J14" s="15">
        <f t="shared" si="1"/>
        <v>1058478.0999999999</v>
      </c>
      <c r="K14" s="15">
        <f t="shared" si="1"/>
        <v>1058956.5999999999</v>
      </c>
      <c r="L14" s="4"/>
      <c r="M14" s="4"/>
      <c r="N14" s="58"/>
      <c r="O14" s="31"/>
    </row>
    <row r="15" spans="1:15" ht="43.5" customHeight="1">
      <c r="A15" s="173"/>
      <c r="B15" s="161"/>
      <c r="C15" s="156"/>
      <c r="D15" s="66" t="s">
        <v>5</v>
      </c>
      <c r="E15" s="61" t="s">
        <v>101</v>
      </c>
      <c r="F15" s="125" t="s">
        <v>201</v>
      </c>
      <c r="G15" s="66"/>
      <c r="H15" s="15">
        <f t="shared" si="0"/>
        <v>2073752.2000000002</v>
      </c>
      <c r="I15" s="34">
        <f>I25+I35+I79+I167+I187+I234</f>
        <v>725681.10000000009</v>
      </c>
      <c r="J15" s="4">
        <f>J35+J79+J187+J234</f>
        <v>673837.1</v>
      </c>
      <c r="K15" s="4">
        <f>K35+K79+K187+K234</f>
        <v>674234</v>
      </c>
      <c r="L15" s="4"/>
      <c r="M15" s="4"/>
      <c r="N15" s="15"/>
    </row>
    <row r="16" spans="1:15" ht="30">
      <c r="A16" s="173"/>
      <c r="B16" s="161"/>
      <c r="C16" s="156"/>
      <c r="D16" s="66" t="s">
        <v>6</v>
      </c>
      <c r="E16" s="61" t="s">
        <v>101</v>
      </c>
      <c r="F16" s="66"/>
      <c r="G16" s="66"/>
      <c r="H16" s="15">
        <f t="shared" si="0"/>
        <v>2856.3</v>
      </c>
      <c r="I16" s="34">
        <f>I21+I80</f>
        <v>1062.9000000000001</v>
      </c>
      <c r="J16" s="4">
        <f t="shared" ref="J16:K16" si="2">J21+J80</f>
        <v>896.7</v>
      </c>
      <c r="K16" s="4">
        <f t="shared" si="2"/>
        <v>896.7</v>
      </c>
      <c r="L16" s="66"/>
      <c r="M16" s="66"/>
      <c r="N16" s="15"/>
    </row>
    <row r="17" spans="1:14" ht="30">
      <c r="A17" s="173"/>
      <c r="B17" s="161"/>
      <c r="C17" s="156"/>
      <c r="D17" s="66" t="s">
        <v>8</v>
      </c>
      <c r="E17" s="61" t="s">
        <v>97</v>
      </c>
      <c r="F17" s="66"/>
      <c r="G17" s="66"/>
      <c r="H17" s="15">
        <f t="shared" si="0"/>
        <v>939557.4</v>
      </c>
      <c r="I17" s="34">
        <f>I32+I37+I81+I169+I189+I222+I223+I224</f>
        <v>330000.8</v>
      </c>
      <c r="J17" s="4">
        <f>J37+J81+J169+J189+J222+J223+J224</f>
        <v>304737.5</v>
      </c>
      <c r="K17" s="4">
        <f>K37+K81+K169+K189+K222+K223+K224</f>
        <v>304819.09999999998</v>
      </c>
      <c r="L17" s="66"/>
      <c r="M17" s="66"/>
      <c r="N17" s="15"/>
    </row>
    <row r="18" spans="1:14" ht="30">
      <c r="A18" s="173"/>
      <c r="B18" s="187"/>
      <c r="C18" s="156"/>
      <c r="D18" s="66" t="s">
        <v>7</v>
      </c>
      <c r="E18" s="61" t="s">
        <v>97</v>
      </c>
      <c r="F18" s="66"/>
      <c r="G18" s="66"/>
      <c r="H18" s="15">
        <f t="shared" si="0"/>
        <v>237310.8</v>
      </c>
      <c r="I18" s="34">
        <f>I38+I82+I170+I197+I225+I237</f>
        <v>79297.2</v>
      </c>
      <c r="J18" s="4">
        <f>J38+J82+J170+J190</f>
        <v>79006.8</v>
      </c>
      <c r="K18" s="4">
        <f>K38+K82+K170+K190</f>
        <v>79006.8</v>
      </c>
      <c r="L18" s="66"/>
      <c r="M18" s="66"/>
      <c r="N18" s="15"/>
    </row>
    <row r="19" spans="1:14" ht="30" customHeight="1">
      <c r="A19" s="152" t="s">
        <v>134</v>
      </c>
      <c r="B19" s="156" t="s">
        <v>52</v>
      </c>
      <c r="C19" s="156"/>
      <c r="D19" s="66" t="s">
        <v>18</v>
      </c>
      <c r="E19" s="61" t="s">
        <v>69</v>
      </c>
      <c r="F19" s="66">
        <v>1500052600</v>
      </c>
      <c r="G19" s="66"/>
      <c r="H19" s="4">
        <f>I21+J21+K21</f>
        <v>2550.8000000000002</v>
      </c>
      <c r="I19" s="34">
        <f>I21</f>
        <v>757.4</v>
      </c>
      <c r="J19" s="4">
        <v>0</v>
      </c>
      <c r="K19" s="4">
        <v>0</v>
      </c>
      <c r="L19" s="4"/>
      <c r="M19" s="4"/>
      <c r="N19" s="4"/>
    </row>
    <row r="20" spans="1:14" ht="26.25">
      <c r="A20" s="152"/>
      <c r="B20" s="196"/>
      <c r="C20" s="156"/>
      <c r="D20" s="6" t="s">
        <v>5</v>
      </c>
      <c r="E20" s="61"/>
      <c r="F20" s="66"/>
      <c r="G20" s="66"/>
      <c r="H20" s="4"/>
      <c r="I20" s="34"/>
      <c r="J20" s="4"/>
      <c r="K20" s="4"/>
      <c r="L20" s="4"/>
      <c r="M20" s="4"/>
      <c r="N20" s="4"/>
    </row>
    <row r="21" spans="1:14" ht="30">
      <c r="A21" s="152"/>
      <c r="B21" s="196"/>
      <c r="C21" s="156"/>
      <c r="D21" s="66" t="s">
        <v>6</v>
      </c>
      <c r="E21" s="61" t="s">
        <v>69</v>
      </c>
      <c r="F21" s="66">
        <v>1500052600</v>
      </c>
      <c r="G21" s="66">
        <v>300</v>
      </c>
      <c r="H21" s="4">
        <f>I21+J21+K21</f>
        <v>2550.8000000000002</v>
      </c>
      <c r="I21" s="34">
        <v>757.4</v>
      </c>
      <c r="J21" s="4">
        <v>896.7</v>
      </c>
      <c r="K21" s="4">
        <v>896.7</v>
      </c>
      <c r="L21" s="4"/>
      <c r="M21" s="4"/>
      <c r="N21" s="15"/>
    </row>
    <row r="22" spans="1:14" ht="30">
      <c r="A22" s="152"/>
      <c r="B22" s="196"/>
      <c r="C22" s="156"/>
      <c r="D22" s="65" t="s">
        <v>8</v>
      </c>
      <c r="E22" s="61"/>
      <c r="F22" s="66"/>
      <c r="G22" s="66"/>
      <c r="H22" s="4"/>
      <c r="I22" s="34"/>
      <c r="J22" s="4"/>
      <c r="K22" s="4"/>
      <c r="L22" s="4"/>
      <c r="M22" s="4"/>
      <c r="N22" s="15"/>
    </row>
    <row r="23" spans="1:14" ht="30">
      <c r="A23" s="152"/>
      <c r="B23" s="196"/>
      <c r="C23" s="156"/>
      <c r="D23" s="66" t="s">
        <v>7</v>
      </c>
      <c r="E23" s="61"/>
      <c r="F23" s="66"/>
      <c r="G23" s="66"/>
      <c r="H23" s="4"/>
      <c r="I23" s="34"/>
      <c r="J23" s="4"/>
      <c r="K23" s="4"/>
      <c r="L23" s="4"/>
      <c r="M23" s="4"/>
      <c r="N23" s="15"/>
    </row>
    <row r="24" spans="1:14" ht="15" customHeight="1">
      <c r="A24" s="152" t="s">
        <v>134</v>
      </c>
      <c r="B24" s="156" t="s">
        <v>53</v>
      </c>
      <c r="C24" s="156"/>
      <c r="D24" s="66" t="s">
        <v>18</v>
      </c>
      <c r="E24" s="61" t="s">
        <v>69</v>
      </c>
      <c r="F24" s="66">
        <v>1500073060</v>
      </c>
      <c r="G24" s="66"/>
      <c r="H24" s="4">
        <f>I24+J24+K24</f>
        <v>976</v>
      </c>
      <c r="I24" s="34">
        <f>I25</f>
        <v>320</v>
      </c>
      <c r="J24" s="4">
        <v>328</v>
      </c>
      <c r="K24" s="4">
        <v>328</v>
      </c>
      <c r="L24" s="4"/>
      <c r="M24" s="4"/>
      <c r="N24" s="15"/>
    </row>
    <row r="25" spans="1:14" ht="15" customHeight="1">
      <c r="A25" s="152"/>
      <c r="B25" s="156"/>
      <c r="C25" s="156"/>
      <c r="D25" s="6" t="s">
        <v>5</v>
      </c>
      <c r="E25" s="61" t="s">
        <v>69</v>
      </c>
      <c r="F25" s="66">
        <v>1500073060</v>
      </c>
      <c r="G25" s="66">
        <v>200</v>
      </c>
      <c r="H25" s="4">
        <f>I25+J25+K25</f>
        <v>976</v>
      </c>
      <c r="I25" s="34">
        <v>320</v>
      </c>
      <c r="J25" s="4">
        <v>328</v>
      </c>
      <c r="K25" s="4">
        <v>328</v>
      </c>
      <c r="L25" s="4"/>
      <c r="M25" s="4"/>
      <c r="N25" s="15"/>
    </row>
    <row r="26" spans="1:14" ht="30">
      <c r="A26" s="152"/>
      <c r="B26" s="156"/>
      <c r="C26" s="156"/>
      <c r="D26" s="66" t="s">
        <v>6</v>
      </c>
      <c r="E26" s="61"/>
      <c r="F26" s="66"/>
      <c r="G26" s="66"/>
      <c r="H26" s="4"/>
      <c r="I26" s="34"/>
      <c r="J26" s="4"/>
      <c r="K26" s="4"/>
      <c r="L26" s="4"/>
      <c r="M26" s="4"/>
      <c r="N26" s="15"/>
    </row>
    <row r="27" spans="1:14" ht="30">
      <c r="A27" s="152"/>
      <c r="B27" s="156"/>
      <c r="C27" s="156"/>
      <c r="D27" s="65" t="s">
        <v>8</v>
      </c>
      <c r="E27" s="61"/>
      <c r="F27" s="66"/>
      <c r="G27" s="66"/>
      <c r="H27" s="4"/>
      <c r="I27" s="34"/>
      <c r="J27" s="4"/>
      <c r="K27" s="4"/>
      <c r="L27" s="4"/>
      <c r="M27" s="4"/>
      <c r="N27" s="15"/>
    </row>
    <row r="28" spans="1:14" ht="30">
      <c r="A28" s="152"/>
      <c r="B28" s="156"/>
      <c r="C28" s="156"/>
      <c r="D28" s="66" t="s">
        <v>7</v>
      </c>
      <c r="E28" s="61"/>
      <c r="F28" s="66"/>
      <c r="G28" s="66"/>
      <c r="H28" s="4"/>
      <c r="I28" s="34"/>
      <c r="J28" s="4"/>
      <c r="K28" s="4"/>
      <c r="L28" s="4"/>
      <c r="M28" s="4"/>
      <c r="N28" s="15"/>
    </row>
    <row r="29" spans="1:14" ht="30">
      <c r="A29" s="152" t="s">
        <v>134</v>
      </c>
      <c r="B29" s="156" t="s">
        <v>51</v>
      </c>
      <c r="C29" s="156"/>
      <c r="D29" s="66" t="s">
        <v>18</v>
      </c>
      <c r="E29" s="61" t="s">
        <v>68</v>
      </c>
      <c r="F29" s="66">
        <v>1500043690</v>
      </c>
      <c r="G29" s="66"/>
      <c r="H29" s="4">
        <f>I29+J29+K29</f>
        <v>1510</v>
      </c>
      <c r="I29" s="34">
        <f>I32</f>
        <v>380</v>
      </c>
      <c r="J29" s="4">
        <v>565</v>
      </c>
      <c r="K29" s="4">
        <v>565</v>
      </c>
      <c r="L29" s="4"/>
      <c r="M29" s="4"/>
      <c r="N29" s="4"/>
    </row>
    <row r="30" spans="1:14" ht="26.25">
      <c r="A30" s="152"/>
      <c r="B30" s="156"/>
      <c r="C30" s="156"/>
      <c r="D30" s="6" t="s">
        <v>5</v>
      </c>
      <c r="E30" s="61"/>
      <c r="F30" s="66"/>
      <c r="G30" s="66"/>
      <c r="H30" s="4"/>
      <c r="I30" s="34"/>
      <c r="J30" s="4"/>
      <c r="K30" s="4"/>
      <c r="L30" s="4"/>
      <c r="M30" s="4"/>
      <c r="N30" s="4"/>
    </row>
    <row r="31" spans="1:14" ht="30" customHeight="1">
      <c r="A31" s="152"/>
      <c r="B31" s="156"/>
      <c r="C31" s="156"/>
      <c r="D31" s="66" t="s">
        <v>6</v>
      </c>
      <c r="E31" s="61"/>
      <c r="F31" s="66"/>
      <c r="G31" s="66"/>
      <c r="H31" s="4"/>
      <c r="I31" s="34"/>
      <c r="J31" s="4"/>
      <c r="K31" s="4"/>
      <c r="L31" s="4"/>
      <c r="M31" s="4"/>
      <c r="N31" s="4"/>
    </row>
    <row r="32" spans="1:14" ht="30">
      <c r="A32" s="152"/>
      <c r="B32" s="156"/>
      <c r="C32" s="156"/>
      <c r="D32" s="65" t="s">
        <v>8</v>
      </c>
      <c r="E32" s="61" t="s">
        <v>68</v>
      </c>
      <c r="F32" s="66">
        <v>1500043690</v>
      </c>
      <c r="G32" s="66">
        <v>200</v>
      </c>
      <c r="H32" s="4">
        <f>I32+J32+K32</f>
        <v>1510</v>
      </c>
      <c r="I32" s="34">
        <v>380</v>
      </c>
      <c r="J32" s="4">
        <v>565</v>
      </c>
      <c r="K32" s="4">
        <v>565</v>
      </c>
      <c r="L32" s="4"/>
      <c r="M32" s="4"/>
      <c r="N32" s="21"/>
    </row>
    <row r="33" spans="1:14" ht="30">
      <c r="A33" s="152"/>
      <c r="B33" s="156"/>
      <c r="C33" s="156"/>
      <c r="D33" s="66" t="s">
        <v>7</v>
      </c>
      <c r="E33" s="61"/>
      <c r="F33" s="66"/>
      <c r="G33" s="66"/>
      <c r="H33" s="4"/>
      <c r="I33" s="34"/>
      <c r="J33" s="4"/>
      <c r="K33" s="4"/>
      <c r="L33" s="4"/>
      <c r="M33" s="4"/>
      <c r="N33" s="4"/>
    </row>
    <row r="34" spans="1:14" ht="30" customHeight="1">
      <c r="A34" s="156">
        <v>1</v>
      </c>
      <c r="B34" s="156" t="s">
        <v>17</v>
      </c>
      <c r="C34" s="156" t="s">
        <v>19</v>
      </c>
      <c r="D34" s="66" t="s">
        <v>18</v>
      </c>
      <c r="E34" s="61" t="s">
        <v>100</v>
      </c>
      <c r="F34" s="66">
        <v>1510000000</v>
      </c>
      <c r="G34" s="66"/>
      <c r="H34" s="4">
        <f t="shared" si="0"/>
        <v>1209325.8999999999</v>
      </c>
      <c r="I34" s="34">
        <f t="shared" ref="I34:K34" si="3">I35+I37+I38</f>
        <v>405406.6</v>
      </c>
      <c r="J34" s="4">
        <f t="shared" si="3"/>
        <v>401627.4</v>
      </c>
      <c r="K34" s="4">
        <f t="shared" si="3"/>
        <v>402291.9</v>
      </c>
      <c r="L34" s="66"/>
      <c r="M34" s="66"/>
      <c r="N34" s="58"/>
    </row>
    <row r="35" spans="1:14" ht="30">
      <c r="A35" s="156"/>
      <c r="B35" s="173"/>
      <c r="C35" s="156"/>
      <c r="D35" s="6" t="s">
        <v>5</v>
      </c>
      <c r="E35" s="61" t="s">
        <v>100</v>
      </c>
      <c r="F35" s="66">
        <v>1510000000</v>
      </c>
      <c r="G35" s="66"/>
      <c r="H35" s="4">
        <f t="shared" si="0"/>
        <v>826565.8</v>
      </c>
      <c r="I35" s="34">
        <f>I47+I52+I53+I58+I63+I64+I69+I74</f>
        <v>281797.69999999995</v>
      </c>
      <c r="J35" s="4">
        <f t="shared" ref="J35:K35" si="4">J47+J52+J53+J58+J63+J64+J69</f>
        <v>272202.40000000002</v>
      </c>
      <c r="K35" s="4">
        <f t="shared" si="4"/>
        <v>272565.7</v>
      </c>
      <c r="L35" s="66"/>
      <c r="M35" s="66"/>
      <c r="N35" s="15"/>
    </row>
    <row r="36" spans="1:14" ht="30" customHeight="1">
      <c r="A36" s="156"/>
      <c r="B36" s="173"/>
      <c r="C36" s="156"/>
      <c r="D36" s="66" t="s">
        <v>6</v>
      </c>
      <c r="E36" s="61" t="s">
        <v>36</v>
      </c>
      <c r="F36" s="66">
        <v>1510000000</v>
      </c>
      <c r="G36" s="66"/>
      <c r="H36" s="4"/>
      <c r="I36" s="34"/>
      <c r="J36" s="4"/>
      <c r="K36" s="66"/>
      <c r="L36" s="66"/>
      <c r="M36" s="66"/>
      <c r="N36" s="15"/>
    </row>
    <row r="37" spans="1:14" ht="15" customHeight="1">
      <c r="A37" s="156"/>
      <c r="B37" s="173"/>
      <c r="C37" s="156"/>
      <c r="D37" s="66" t="s">
        <v>8</v>
      </c>
      <c r="E37" s="61" t="s">
        <v>36</v>
      </c>
      <c r="F37" s="66">
        <v>1510000000</v>
      </c>
      <c r="G37" s="66"/>
      <c r="H37" s="4">
        <f>I37+J37+K37</f>
        <v>260687.4</v>
      </c>
      <c r="I37" s="34">
        <f>I44+I76</f>
        <v>84486.399999999994</v>
      </c>
      <c r="J37" s="4">
        <v>87949.9</v>
      </c>
      <c r="K37" s="4">
        <v>88251.1</v>
      </c>
      <c r="L37" s="66"/>
      <c r="M37" s="66"/>
      <c r="N37" s="15"/>
    </row>
    <row r="38" spans="1:14" ht="30">
      <c r="A38" s="156"/>
      <c r="B38" s="173"/>
      <c r="C38" s="156"/>
      <c r="D38" s="66" t="s">
        <v>7</v>
      </c>
      <c r="E38" s="61" t="s">
        <v>36</v>
      </c>
      <c r="F38" s="66">
        <v>1510000000</v>
      </c>
      <c r="G38" s="66"/>
      <c r="H38" s="4">
        <f>I38+J38+K38</f>
        <v>122072.70000000001</v>
      </c>
      <c r="I38" s="34">
        <f t="shared" ref="I38:K38" si="5">I45</f>
        <v>39122.5</v>
      </c>
      <c r="J38" s="4">
        <f t="shared" si="5"/>
        <v>41475.1</v>
      </c>
      <c r="K38" s="4">
        <f t="shared" si="5"/>
        <v>41475.1</v>
      </c>
      <c r="L38" s="66"/>
      <c r="M38" s="66"/>
      <c r="N38" s="15"/>
    </row>
    <row r="39" spans="1:14" ht="15" customHeight="1">
      <c r="A39" s="172" t="s">
        <v>72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</row>
    <row r="40" spans="1:14" ht="15" customHeight="1">
      <c r="A40" s="172" t="s">
        <v>73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</row>
    <row r="41" spans="1:14" ht="30">
      <c r="A41" s="152" t="s">
        <v>21</v>
      </c>
      <c r="B41" s="156" t="s">
        <v>20</v>
      </c>
      <c r="C41" s="172"/>
      <c r="D41" s="66" t="s">
        <v>18</v>
      </c>
      <c r="E41" s="61" t="s">
        <v>36</v>
      </c>
      <c r="F41" s="66">
        <v>1510042090</v>
      </c>
      <c r="G41" s="66"/>
      <c r="H41" s="4">
        <f>I41+J41+K41</f>
        <v>382489.1</v>
      </c>
      <c r="I41" s="34">
        <f>I44+I45</f>
        <v>123337.9</v>
      </c>
      <c r="J41" s="4">
        <f>J44+J45</f>
        <v>129425</v>
      </c>
      <c r="K41" s="4">
        <f>K44+K45</f>
        <v>129726.20000000001</v>
      </c>
      <c r="L41" s="66"/>
      <c r="M41" s="66"/>
      <c r="N41" s="66"/>
    </row>
    <row r="42" spans="1:14" ht="30" customHeight="1">
      <c r="A42" s="152"/>
      <c r="B42" s="156"/>
      <c r="C42" s="172"/>
      <c r="D42" s="6" t="s">
        <v>5</v>
      </c>
      <c r="E42" s="61"/>
      <c r="F42" s="66"/>
      <c r="G42" s="66"/>
      <c r="H42" s="66"/>
      <c r="I42" s="34"/>
      <c r="J42" s="4"/>
      <c r="K42" s="66"/>
      <c r="L42" s="66"/>
      <c r="M42" s="66"/>
      <c r="N42" s="66"/>
    </row>
    <row r="43" spans="1:14" ht="30">
      <c r="A43" s="152"/>
      <c r="B43" s="156"/>
      <c r="C43" s="172"/>
      <c r="D43" s="66" t="s">
        <v>6</v>
      </c>
      <c r="E43" s="61"/>
      <c r="F43" s="66"/>
      <c r="G43" s="66"/>
      <c r="H43" s="66"/>
      <c r="I43" s="34"/>
      <c r="J43" s="4"/>
      <c r="K43" s="66"/>
      <c r="L43" s="66"/>
      <c r="M43" s="66"/>
      <c r="N43" s="66"/>
    </row>
    <row r="44" spans="1:14" ht="30">
      <c r="A44" s="152"/>
      <c r="B44" s="156"/>
      <c r="C44" s="172"/>
      <c r="D44" s="66" t="s">
        <v>8</v>
      </c>
      <c r="E44" s="61" t="s">
        <v>36</v>
      </c>
      <c r="F44" s="66">
        <v>1510042090</v>
      </c>
      <c r="G44" s="66">
        <v>600</v>
      </c>
      <c r="H44" s="4">
        <f>I44+J44+K44</f>
        <v>260416.4</v>
      </c>
      <c r="I44" s="34">
        <v>84215.4</v>
      </c>
      <c r="J44" s="4">
        <v>87949.9</v>
      </c>
      <c r="K44" s="66">
        <v>88251.1</v>
      </c>
      <c r="L44" s="66"/>
      <c r="M44" s="66"/>
      <c r="N44" s="15"/>
    </row>
    <row r="45" spans="1:14" ht="30">
      <c r="A45" s="152"/>
      <c r="B45" s="156"/>
      <c r="C45" s="172"/>
      <c r="D45" s="66" t="s">
        <v>7</v>
      </c>
      <c r="E45" s="61" t="s">
        <v>36</v>
      </c>
      <c r="F45" s="66">
        <v>1510042090</v>
      </c>
      <c r="G45" s="66">
        <v>900</v>
      </c>
      <c r="H45" s="4">
        <f>I45+J45+K45</f>
        <v>122072.70000000001</v>
      </c>
      <c r="I45" s="34">
        <v>39122.5</v>
      </c>
      <c r="J45" s="4">
        <v>41475.1</v>
      </c>
      <c r="K45" s="66">
        <v>41475.1</v>
      </c>
      <c r="L45" s="66"/>
      <c r="M45" s="66"/>
      <c r="N45" s="15"/>
    </row>
    <row r="46" spans="1:14" ht="30" customHeight="1">
      <c r="A46" s="152" t="s">
        <v>22</v>
      </c>
      <c r="B46" s="174" t="s">
        <v>23</v>
      </c>
      <c r="C46" s="156"/>
      <c r="D46" s="66" t="s">
        <v>18</v>
      </c>
      <c r="E46" s="61" t="s">
        <v>69</v>
      </c>
      <c r="F46" s="66">
        <v>1510073010</v>
      </c>
      <c r="G46" s="66"/>
      <c r="H46" s="4">
        <f>I46+J46+K46</f>
        <v>50508.2</v>
      </c>
      <c r="I46" s="34">
        <f t="shared" ref="I46:K46" si="6">I47</f>
        <v>18573.3</v>
      </c>
      <c r="J46" s="4">
        <f t="shared" si="6"/>
        <v>15785.8</v>
      </c>
      <c r="K46" s="4">
        <f t="shared" si="6"/>
        <v>16149.1</v>
      </c>
      <c r="L46" s="66"/>
      <c r="M46" s="66"/>
      <c r="N46" s="15"/>
    </row>
    <row r="47" spans="1:14" ht="30" customHeight="1">
      <c r="A47" s="152"/>
      <c r="B47" s="176"/>
      <c r="C47" s="156"/>
      <c r="D47" s="6" t="s">
        <v>5</v>
      </c>
      <c r="E47" s="61" t="s">
        <v>69</v>
      </c>
      <c r="F47" s="66">
        <v>1510073010</v>
      </c>
      <c r="G47" s="66">
        <v>600</v>
      </c>
      <c r="H47" s="4">
        <f>I47+J47+K47</f>
        <v>50508.2</v>
      </c>
      <c r="I47" s="33">
        <v>18573.3</v>
      </c>
      <c r="J47" s="66">
        <v>15785.8</v>
      </c>
      <c r="K47" s="66">
        <v>16149.1</v>
      </c>
      <c r="L47" s="66"/>
      <c r="M47" s="66"/>
      <c r="N47" s="15"/>
    </row>
    <row r="48" spans="1:14" ht="15" customHeight="1">
      <c r="A48" s="152"/>
      <c r="B48" s="176"/>
      <c r="C48" s="156"/>
      <c r="D48" s="66" t="s">
        <v>6</v>
      </c>
      <c r="E48" s="61"/>
      <c r="F48" s="66"/>
      <c r="G48" s="66"/>
      <c r="H48" s="66"/>
      <c r="I48" s="33"/>
      <c r="J48" s="66"/>
      <c r="K48" s="66"/>
      <c r="L48" s="66"/>
      <c r="M48" s="66"/>
      <c r="N48" s="66"/>
    </row>
    <row r="49" spans="1:14" ht="30">
      <c r="A49" s="152"/>
      <c r="B49" s="176"/>
      <c r="C49" s="156"/>
      <c r="D49" s="66" t="s">
        <v>8</v>
      </c>
      <c r="E49" s="61"/>
      <c r="F49" s="66"/>
      <c r="G49" s="66"/>
      <c r="H49" s="66"/>
      <c r="I49" s="33"/>
      <c r="J49" s="66"/>
      <c r="K49" s="66"/>
      <c r="L49" s="66"/>
      <c r="M49" s="66"/>
      <c r="N49" s="66"/>
    </row>
    <row r="50" spans="1:14" ht="30">
      <c r="A50" s="152"/>
      <c r="B50" s="176"/>
      <c r="C50" s="156"/>
      <c r="D50" s="66" t="s">
        <v>7</v>
      </c>
      <c r="E50" s="61"/>
      <c r="F50" s="66"/>
      <c r="G50" s="66"/>
      <c r="H50" s="66"/>
      <c r="I50" s="33"/>
      <c r="J50" s="66"/>
      <c r="K50" s="66"/>
      <c r="L50" s="66"/>
      <c r="M50" s="66"/>
      <c r="N50" s="66"/>
    </row>
    <row r="51" spans="1:14" ht="30" customHeight="1">
      <c r="A51" s="152" t="s">
        <v>24</v>
      </c>
      <c r="B51" s="174" t="s">
        <v>76</v>
      </c>
      <c r="C51" s="172"/>
      <c r="D51" s="66" t="s">
        <v>18</v>
      </c>
      <c r="E51" s="61" t="s">
        <v>36</v>
      </c>
      <c r="F51" s="66">
        <v>1510073020</v>
      </c>
      <c r="G51" s="66"/>
      <c r="H51" s="4">
        <f>I51+J51+K51</f>
        <v>582128.5</v>
      </c>
      <c r="I51" s="34">
        <f>I52+I53</f>
        <v>193047.3</v>
      </c>
      <c r="J51" s="4">
        <f t="shared" ref="J51:K51" si="7">J52+J53</f>
        <v>194540.6</v>
      </c>
      <c r="K51" s="4">
        <f t="shared" si="7"/>
        <v>194540.6</v>
      </c>
      <c r="L51" s="4"/>
      <c r="M51" s="4"/>
      <c r="N51" s="4"/>
    </row>
    <row r="52" spans="1:14" ht="15" customHeight="1">
      <c r="A52" s="152"/>
      <c r="B52" s="173"/>
      <c r="C52" s="172"/>
      <c r="D52" s="223" t="s">
        <v>5</v>
      </c>
      <c r="E52" s="222" t="s">
        <v>36</v>
      </c>
      <c r="F52" s="205">
        <v>1510073020</v>
      </c>
      <c r="G52" s="66">
        <v>600</v>
      </c>
      <c r="H52" s="4">
        <f>I52+J52+K52</f>
        <v>491572.3</v>
      </c>
      <c r="I52" s="34">
        <v>193047.3</v>
      </c>
      <c r="J52" s="4">
        <v>149262.5</v>
      </c>
      <c r="K52" s="66">
        <v>149262.5</v>
      </c>
      <c r="L52" s="66"/>
      <c r="M52" s="66"/>
      <c r="N52" s="66"/>
    </row>
    <row r="53" spans="1:14" ht="30" customHeight="1">
      <c r="A53" s="152"/>
      <c r="B53" s="173"/>
      <c r="C53" s="172"/>
      <c r="D53" s="224"/>
      <c r="E53" s="187"/>
      <c r="F53" s="187"/>
      <c r="G53" s="66">
        <v>100</v>
      </c>
      <c r="H53" s="4">
        <f>I53+J53+K53</f>
        <v>90556.2</v>
      </c>
      <c r="I53" s="34">
        <v>0</v>
      </c>
      <c r="J53" s="4">
        <v>45278.1</v>
      </c>
      <c r="K53" s="66">
        <v>45278.1</v>
      </c>
      <c r="L53" s="66"/>
      <c r="M53" s="66"/>
      <c r="N53" s="66"/>
    </row>
    <row r="54" spans="1:14" ht="30">
      <c r="A54" s="152"/>
      <c r="B54" s="173"/>
      <c r="C54" s="172"/>
      <c r="D54" s="66" t="s">
        <v>6</v>
      </c>
      <c r="E54" s="61"/>
      <c r="F54" s="66"/>
      <c r="G54" s="66"/>
      <c r="H54" s="66"/>
      <c r="I54" s="33"/>
      <c r="J54" s="66"/>
      <c r="K54" s="66"/>
      <c r="L54" s="66"/>
      <c r="M54" s="66"/>
      <c r="N54" s="66"/>
    </row>
    <row r="55" spans="1:14" ht="30">
      <c r="A55" s="152"/>
      <c r="B55" s="173"/>
      <c r="C55" s="172"/>
      <c r="D55" s="66" t="s">
        <v>8</v>
      </c>
      <c r="E55" s="61"/>
      <c r="F55" s="66"/>
      <c r="G55" s="66"/>
      <c r="H55" s="66"/>
      <c r="I55" s="33"/>
      <c r="J55" s="66"/>
      <c r="K55" s="66"/>
      <c r="L55" s="66"/>
      <c r="M55" s="66"/>
      <c r="N55" s="66"/>
    </row>
    <row r="56" spans="1:14" ht="30">
      <c r="A56" s="152"/>
      <c r="B56" s="173"/>
      <c r="C56" s="172"/>
      <c r="D56" s="66" t="s">
        <v>7</v>
      </c>
      <c r="E56" s="61"/>
      <c r="F56" s="66"/>
      <c r="G56" s="66"/>
      <c r="H56" s="66"/>
      <c r="I56" s="33"/>
      <c r="J56" s="66"/>
      <c r="K56" s="66"/>
      <c r="L56" s="66"/>
      <c r="M56" s="66"/>
      <c r="N56" s="66"/>
    </row>
    <row r="57" spans="1:14" ht="30" customHeight="1">
      <c r="A57" s="152" t="s">
        <v>25</v>
      </c>
      <c r="B57" s="174" t="s">
        <v>77</v>
      </c>
      <c r="C57" s="172"/>
      <c r="D57" s="66" t="s">
        <v>18</v>
      </c>
      <c r="E57" s="61" t="s">
        <v>36</v>
      </c>
      <c r="F57" s="66">
        <v>1510073030</v>
      </c>
      <c r="G57" s="66"/>
      <c r="H57" s="4">
        <f>I57+J57+K57</f>
        <v>6287.6</v>
      </c>
      <c r="I57" s="34">
        <f>I58</f>
        <v>2637</v>
      </c>
      <c r="J57" s="66">
        <f t="shared" ref="J57:K57" si="8">J58</f>
        <v>1825.3</v>
      </c>
      <c r="K57" s="66">
        <f t="shared" si="8"/>
        <v>1825.3</v>
      </c>
      <c r="L57" s="66"/>
      <c r="M57" s="66"/>
      <c r="N57" s="66"/>
    </row>
    <row r="58" spans="1:14" ht="30" customHeight="1">
      <c r="A58" s="152"/>
      <c r="B58" s="176"/>
      <c r="C58" s="172"/>
      <c r="D58" s="6" t="s">
        <v>5</v>
      </c>
      <c r="E58" s="61" t="s">
        <v>36</v>
      </c>
      <c r="F58" s="66">
        <v>1510073030</v>
      </c>
      <c r="G58" s="66">
        <v>600</v>
      </c>
      <c r="H58" s="4">
        <f>I58+J58+K58</f>
        <v>6287.6</v>
      </c>
      <c r="I58" s="34">
        <v>2637</v>
      </c>
      <c r="J58" s="66">
        <v>1825.3</v>
      </c>
      <c r="K58" s="66">
        <v>1825.3</v>
      </c>
      <c r="L58" s="66"/>
      <c r="M58" s="66"/>
      <c r="N58" s="15"/>
    </row>
    <row r="59" spans="1:14" ht="30">
      <c r="A59" s="152"/>
      <c r="B59" s="176"/>
      <c r="C59" s="172"/>
      <c r="D59" s="66" t="s">
        <v>6</v>
      </c>
      <c r="E59" s="61"/>
      <c r="F59" s="66"/>
      <c r="G59" s="66"/>
      <c r="H59" s="66"/>
      <c r="I59" s="33"/>
      <c r="J59" s="66"/>
      <c r="K59" s="66"/>
      <c r="L59" s="66"/>
      <c r="M59" s="66"/>
      <c r="N59" s="66"/>
    </row>
    <row r="60" spans="1:14" ht="30">
      <c r="A60" s="152"/>
      <c r="B60" s="176"/>
      <c r="C60" s="172"/>
      <c r="D60" s="66" t="s">
        <v>8</v>
      </c>
      <c r="E60" s="61"/>
      <c r="F60" s="66"/>
      <c r="G60" s="66"/>
      <c r="H60" s="66"/>
      <c r="I60" s="33"/>
      <c r="J60" s="66"/>
      <c r="K60" s="66"/>
      <c r="L60" s="66"/>
      <c r="M60" s="66"/>
      <c r="N60" s="66"/>
    </row>
    <row r="61" spans="1:14" ht="15" customHeight="1">
      <c r="A61" s="152"/>
      <c r="B61" s="176"/>
      <c r="C61" s="172"/>
      <c r="D61" s="66" t="s">
        <v>7</v>
      </c>
      <c r="E61" s="61"/>
      <c r="F61" s="66"/>
      <c r="G61" s="66"/>
      <c r="H61" s="66"/>
      <c r="I61" s="33"/>
      <c r="J61" s="66"/>
      <c r="K61" s="66"/>
      <c r="L61" s="66"/>
      <c r="M61" s="66"/>
      <c r="N61" s="66"/>
    </row>
    <row r="62" spans="1:14" ht="30" customHeight="1">
      <c r="A62" s="152" t="s">
        <v>26</v>
      </c>
      <c r="B62" s="174" t="s">
        <v>78</v>
      </c>
      <c r="C62" s="156"/>
      <c r="D62" s="66" t="s">
        <v>18</v>
      </c>
      <c r="E62" s="61" t="s">
        <v>36</v>
      </c>
      <c r="F62" s="66">
        <v>1510073300</v>
      </c>
      <c r="G62" s="66"/>
      <c r="H62" s="4">
        <f>I62+J62+K62</f>
        <v>177210.90000000002</v>
      </c>
      <c r="I62" s="34">
        <f t="shared" ref="I62:K62" si="9">I63+I64</f>
        <v>58848.3</v>
      </c>
      <c r="J62" s="4">
        <f t="shared" si="9"/>
        <v>59181.3</v>
      </c>
      <c r="K62" s="4">
        <f t="shared" si="9"/>
        <v>59181.3</v>
      </c>
      <c r="L62" s="66"/>
      <c r="M62" s="66"/>
      <c r="N62" s="66"/>
    </row>
    <row r="63" spans="1:14" ht="15" customHeight="1">
      <c r="A63" s="152"/>
      <c r="B63" s="176"/>
      <c r="C63" s="156"/>
      <c r="D63" s="164" t="s">
        <v>5</v>
      </c>
      <c r="E63" s="190" t="s">
        <v>36</v>
      </c>
      <c r="F63" s="164">
        <v>1510073300</v>
      </c>
      <c r="G63" s="66">
        <v>600</v>
      </c>
      <c r="H63" s="4">
        <f>I63+J63+K63</f>
        <v>163290.90000000002</v>
      </c>
      <c r="I63" s="33">
        <v>58848.3</v>
      </c>
      <c r="J63" s="66">
        <v>52221.3</v>
      </c>
      <c r="K63" s="66">
        <v>52221.3</v>
      </c>
      <c r="L63" s="66"/>
      <c r="M63" s="66"/>
      <c r="N63" s="66"/>
    </row>
    <row r="64" spans="1:14" ht="15" customHeight="1">
      <c r="A64" s="152"/>
      <c r="B64" s="176"/>
      <c r="C64" s="156"/>
      <c r="D64" s="158"/>
      <c r="E64" s="158"/>
      <c r="F64" s="158"/>
      <c r="G64" s="66">
        <v>100</v>
      </c>
      <c r="H64" s="4">
        <f>I64+J64+K64</f>
        <v>13920</v>
      </c>
      <c r="I64" s="34">
        <v>0</v>
      </c>
      <c r="J64" s="4">
        <v>6960</v>
      </c>
      <c r="K64" s="4">
        <v>6960</v>
      </c>
      <c r="L64" s="66"/>
      <c r="M64" s="66"/>
      <c r="N64" s="66"/>
    </row>
    <row r="65" spans="1:14" ht="15" customHeight="1">
      <c r="A65" s="152"/>
      <c r="B65" s="176"/>
      <c r="C65" s="156"/>
      <c r="D65" s="66" t="s">
        <v>6</v>
      </c>
      <c r="E65" s="61"/>
      <c r="F65" s="66">
        <v>1510073300</v>
      </c>
      <c r="G65" s="66"/>
      <c r="H65" s="66"/>
      <c r="I65" s="33"/>
      <c r="J65" s="66"/>
      <c r="K65" s="66"/>
      <c r="L65" s="66"/>
      <c r="M65" s="66"/>
      <c r="N65" s="66"/>
    </row>
    <row r="66" spans="1:14" ht="30" customHeight="1">
      <c r="A66" s="152"/>
      <c r="B66" s="176"/>
      <c r="C66" s="156"/>
      <c r="D66" s="66" t="s">
        <v>8</v>
      </c>
      <c r="E66" s="61"/>
      <c r="F66" s="66">
        <v>1510073300</v>
      </c>
      <c r="G66" s="66"/>
      <c r="H66" s="66"/>
      <c r="I66" s="33"/>
      <c r="J66" s="66"/>
      <c r="K66" s="66"/>
      <c r="L66" s="66"/>
      <c r="M66" s="66"/>
      <c r="N66" s="66"/>
    </row>
    <row r="67" spans="1:14" ht="30">
      <c r="A67" s="152"/>
      <c r="B67" s="176"/>
      <c r="C67" s="156"/>
      <c r="D67" s="66" t="s">
        <v>7</v>
      </c>
      <c r="E67" s="61"/>
      <c r="F67" s="66">
        <v>1510073300</v>
      </c>
      <c r="G67" s="66"/>
      <c r="H67" s="66"/>
      <c r="I67" s="33"/>
      <c r="J67" s="66"/>
      <c r="K67" s="66"/>
      <c r="L67" s="66"/>
      <c r="M67" s="66"/>
      <c r="N67" s="66"/>
    </row>
    <row r="68" spans="1:14" ht="30" customHeight="1">
      <c r="A68" s="152" t="s">
        <v>27</v>
      </c>
      <c r="B68" s="174" t="s">
        <v>79</v>
      </c>
      <c r="C68" s="156"/>
      <c r="D68" s="66" t="s">
        <v>18</v>
      </c>
      <c r="E68" s="61" t="s">
        <v>36</v>
      </c>
      <c r="F68" s="66">
        <v>1510073320</v>
      </c>
      <c r="G68" s="66"/>
      <c r="H68" s="4">
        <f>I68+J68+K68</f>
        <v>2564</v>
      </c>
      <c r="I68" s="33">
        <f>I69</f>
        <v>825.2</v>
      </c>
      <c r="J68" s="66">
        <f>J69</f>
        <v>869.4</v>
      </c>
      <c r="K68" s="66">
        <f>K69</f>
        <v>869.4</v>
      </c>
      <c r="L68" s="66"/>
      <c r="M68" s="66"/>
      <c r="N68" s="66"/>
    </row>
    <row r="69" spans="1:14" ht="25.5">
      <c r="A69" s="152"/>
      <c r="B69" s="176"/>
      <c r="C69" s="156"/>
      <c r="D69" s="67" t="s">
        <v>5</v>
      </c>
      <c r="E69" s="61" t="s">
        <v>36</v>
      </c>
      <c r="F69" s="66">
        <v>1510073320</v>
      </c>
      <c r="G69" s="66">
        <v>600</v>
      </c>
      <c r="H69" s="4">
        <f>I69+J69+K69</f>
        <v>2564</v>
      </c>
      <c r="I69" s="33">
        <v>825.2</v>
      </c>
      <c r="J69" s="66">
        <v>869.4</v>
      </c>
      <c r="K69" s="66">
        <v>869.4</v>
      </c>
      <c r="L69" s="66"/>
      <c r="M69" s="66"/>
      <c r="N69" s="15"/>
    </row>
    <row r="70" spans="1:14" ht="30">
      <c r="A70" s="152"/>
      <c r="B70" s="176"/>
      <c r="C70" s="156"/>
      <c r="D70" s="66" t="s">
        <v>6</v>
      </c>
      <c r="E70" s="61"/>
      <c r="F70" s="66"/>
      <c r="G70" s="66"/>
      <c r="H70" s="66"/>
      <c r="I70" s="33"/>
      <c r="J70" s="66"/>
      <c r="K70" s="66"/>
      <c r="L70" s="66"/>
      <c r="M70" s="66"/>
      <c r="N70" s="15"/>
    </row>
    <row r="71" spans="1:14" ht="30">
      <c r="A71" s="152"/>
      <c r="B71" s="176"/>
      <c r="C71" s="156"/>
      <c r="D71" s="66" t="s">
        <v>8</v>
      </c>
      <c r="E71" s="61"/>
      <c r="F71" s="66"/>
      <c r="G71" s="66"/>
      <c r="H71" s="66"/>
      <c r="I71" s="33"/>
      <c r="J71" s="66"/>
      <c r="K71" s="66"/>
      <c r="L71" s="66"/>
      <c r="M71" s="66"/>
      <c r="N71" s="15"/>
    </row>
    <row r="72" spans="1:14" ht="30">
      <c r="A72" s="152"/>
      <c r="B72" s="176"/>
      <c r="C72" s="156"/>
      <c r="D72" s="66" t="s">
        <v>7</v>
      </c>
      <c r="E72" s="61"/>
      <c r="F72" s="66"/>
      <c r="G72" s="66"/>
      <c r="H72" s="66"/>
      <c r="I72" s="34"/>
      <c r="J72" s="4"/>
      <c r="K72" s="66"/>
      <c r="L72" s="66"/>
      <c r="M72" s="66"/>
      <c r="N72" s="15"/>
    </row>
    <row r="73" spans="1:14" ht="30" customHeight="1">
      <c r="A73" s="220" t="s">
        <v>109</v>
      </c>
      <c r="B73" s="174" t="s">
        <v>108</v>
      </c>
      <c r="C73" s="64"/>
      <c r="D73" s="66" t="s">
        <v>18</v>
      </c>
      <c r="E73" s="61" t="s">
        <v>36</v>
      </c>
      <c r="F73" s="66">
        <v>1510072010</v>
      </c>
      <c r="G73" s="66"/>
      <c r="H73" s="4">
        <f>I73+J73+K73</f>
        <v>8137.6</v>
      </c>
      <c r="I73" s="34">
        <f>I74+I76</f>
        <v>8137.6</v>
      </c>
      <c r="J73" s="4">
        <f t="shared" ref="J73:K73" si="10">J74+J76</f>
        <v>0</v>
      </c>
      <c r="K73" s="4">
        <f t="shared" si="10"/>
        <v>0</v>
      </c>
      <c r="L73" s="66"/>
      <c r="M73" s="66"/>
      <c r="N73" s="15"/>
    </row>
    <row r="74" spans="1:14" ht="26.25">
      <c r="A74" s="220"/>
      <c r="B74" s="176"/>
      <c r="C74" s="64"/>
      <c r="D74" s="6" t="s">
        <v>5</v>
      </c>
      <c r="E74" s="61" t="s">
        <v>36</v>
      </c>
      <c r="F74" s="66">
        <v>1510072010</v>
      </c>
      <c r="G74" s="66">
        <v>600</v>
      </c>
      <c r="H74" s="4">
        <f>I74+J74+K74</f>
        <v>7866.6</v>
      </c>
      <c r="I74" s="34">
        <v>7866.6</v>
      </c>
      <c r="J74" s="4">
        <v>0</v>
      </c>
      <c r="K74" s="4">
        <v>0</v>
      </c>
      <c r="L74" s="66"/>
      <c r="M74" s="66"/>
      <c r="N74" s="15"/>
    </row>
    <row r="75" spans="1:14" ht="30">
      <c r="A75" s="220"/>
      <c r="B75" s="176"/>
      <c r="C75" s="64"/>
      <c r="D75" s="66" t="s">
        <v>6</v>
      </c>
      <c r="E75" s="61"/>
      <c r="F75" s="66"/>
      <c r="G75" s="66"/>
      <c r="H75" s="66"/>
      <c r="I75" s="34"/>
      <c r="J75" s="4"/>
      <c r="K75" s="4"/>
      <c r="L75" s="66"/>
      <c r="M75" s="66"/>
      <c r="N75" s="15"/>
    </row>
    <row r="76" spans="1:14" ht="30" customHeight="1">
      <c r="A76" s="220"/>
      <c r="B76" s="176"/>
      <c r="C76" s="64"/>
      <c r="D76" s="66" t="s">
        <v>8</v>
      </c>
      <c r="E76" s="61" t="s">
        <v>36</v>
      </c>
      <c r="F76" s="66">
        <v>1510072010</v>
      </c>
      <c r="G76" s="66">
        <v>600</v>
      </c>
      <c r="H76" s="4">
        <f>I76+J76+K76</f>
        <v>271</v>
      </c>
      <c r="I76" s="34">
        <v>271</v>
      </c>
      <c r="J76" s="4">
        <v>0</v>
      </c>
      <c r="K76" s="4">
        <v>0</v>
      </c>
      <c r="L76" s="66"/>
      <c r="M76" s="66"/>
      <c r="N76" s="15"/>
    </row>
    <row r="77" spans="1:14" ht="15" customHeight="1">
      <c r="A77" s="220"/>
      <c r="B77" s="176"/>
      <c r="C77" s="64"/>
      <c r="D77" s="66" t="s">
        <v>7</v>
      </c>
      <c r="E77" s="61"/>
      <c r="F77" s="66"/>
      <c r="G77" s="66"/>
      <c r="H77" s="66"/>
      <c r="I77" s="34"/>
      <c r="J77" s="4"/>
      <c r="K77" s="4"/>
      <c r="L77" s="66"/>
      <c r="M77" s="66"/>
      <c r="N77" s="15"/>
    </row>
    <row r="78" spans="1:14" ht="30" customHeight="1">
      <c r="A78" s="152" t="s">
        <v>29</v>
      </c>
      <c r="B78" s="156" t="s">
        <v>30</v>
      </c>
      <c r="C78" s="156" t="s">
        <v>19</v>
      </c>
      <c r="D78" s="66" t="s">
        <v>18</v>
      </c>
      <c r="E78" s="61" t="s">
        <v>99</v>
      </c>
      <c r="F78" s="66">
        <v>1520000000</v>
      </c>
      <c r="G78" s="66"/>
      <c r="H78" s="4">
        <f>I78+J78+K78</f>
        <v>1604360.5999999999</v>
      </c>
      <c r="I78" s="34">
        <f>I79+I80+I81+I82</f>
        <v>579736.80000000005</v>
      </c>
      <c r="J78" s="4">
        <f t="shared" ref="J78:K78" si="11">J79+J81+J82</f>
        <v>512445.69999999995</v>
      </c>
      <c r="K78" s="4">
        <f t="shared" si="11"/>
        <v>512178.09999999992</v>
      </c>
      <c r="L78" s="4"/>
      <c r="M78" s="4"/>
      <c r="N78" s="58"/>
    </row>
    <row r="79" spans="1:14" ht="45">
      <c r="A79" s="152"/>
      <c r="B79" s="176"/>
      <c r="C79" s="156"/>
      <c r="D79" s="66" t="s">
        <v>5</v>
      </c>
      <c r="E79" s="61" t="s">
        <v>99</v>
      </c>
      <c r="F79" s="66">
        <v>1520000000</v>
      </c>
      <c r="G79" s="66"/>
      <c r="H79" s="4">
        <f>I79+J79+K79</f>
        <v>1111542.5</v>
      </c>
      <c r="I79" s="34">
        <f>I96+I102+I107+I112+I117+I122+I127+I132+I137+I142+I147</f>
        <v>396363.50000000012</v>
      </c>
      <c r="J79" s="4">
        <f t="shared" ref="J79:K79" si="12">J96+J97+J102+J107+J112+J117+J122</f>
        <v>357572.69999999995</v>
      </c>
      <c r="K79" s="4">
        <f t="shared" si="12"/>
        <v>357606.29999999993</v>
      </c>
      <c r="L79" s="4"/>
      <c r="M79" s="4"/>
      <c r="N79" s="15"/>
    </row>
    <row r="80" spans="1:14" ht="30">
      <c r="A80" s="152"/>
      <c r="B80" s="176"/>
      <c r="C80" s="156"/>
      <c r="D80" s="66" t="s">
        <v>6</v>
      </c>
      <c r="E80" s="61" t="s">
        <v>37</v>
      </c>
      <c r="F80" s="66">
        <v>1520000000</v>
      </c>
      <c r="G80" s="66"/>
      <c r="H80" s="4"/>
      <c r="I80" s="34">
        <f>I148</f>
        <v>305.5</v>
      </c>
      <c r="J80" s="4"/>
      <c r="K80" s="4"/>
      <c r="L80" s="4"/>
      <c r="M80" s="4"/>
      <c r="N80" s="15"/>
    </row>
    <row r="81" spans="1:14" ht="30">
      <c r="A81" s="152"/>
      <c r="B81" s="176"/>
      <c r="C81" s="156"/>
      <c r="D81" s="60" t="s">
        <v>8</v>
      </c>
      <c r="E81" s="61" t="s">
        <v>37</v>
      </c>
      <c r="F81" s="66">
        <v>1520000000</v>
      </c>
      <c r="G81" s="66">
        <v>600</v>
      </c>
      <c r="H81" s="4">
        <f>I81+J81+K81</f>
        <v>456598.5</v>
      </c>
      <c r="I81" s="34">
        <f>I88+I93+I154+I159+I164</f>
        <v>170112.3</v>
      </c>
      <c r="J81" s="4">
        <f t="shared" ref="J81:K81" si="13">J88+J93</f>
        <v>143393.70000000001</v>
      </c>
      <c r="K81" s="4">
        <f t="shared" si="13"/>
        <v>143092.5</v>
      </c>
      <c r="L81" s="4"/>
      <c r="M81" s="4"/>
      <c r="N81" s="15"/>
    </row>
    <row r="82" spans="1:14" ht="30" customHeight="1">
      <c r="A82" s="152"/>
      <c r="B82" s="176"/>
      <c r="C82" s="156"/>
      <c r="D82" s="66" t="s">
        <v>7</v>
      </c>
      <c r="E82" s="61" t="s">
        <v>37</v>
      </c>
      <c r="F82" s="66">
        <v>1520000000</v>
      </c>
      <c r="G82" s="66">
        <v>900</v>
      </c>
      <c r="H82" s="4">
        <f>I82+J82+K82</f>
        <v>35914.100000000006</v>
      </c>
      <c r="I82" s="34">
        <f t="shared" ref="I82:K82" si="14">I89+I94</f>
        <v>12955.5</v>
      </c>
      <c r="J82" s="4">
        <f t="shared" si="14"/>
        <v>11479.300000000001</v>
      </c>
      <c r="K82" s="4">
        <f t="shared" si="14"/>
        <v>11479.300000000001</v>
      </c>
      <c r="L82" s="4"/>
      <c r="M82" s="4"/>
      <c r="N82" s="15"/>
    </row>
    <row r="83" spans="1:14" ht="15" customHeight="1">
      <c r="A83" s="225" t="s">
        <v>74</v>
      </c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</row>
    <row r="84" spans="1:14" ht="15" customHeight="1">
      <c r="A84" s="225" t="s">
        <v>75</v>
      </c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</row>
    <row r="85" spans="1:14" ht="30" customHeight="1">
      <c r="A85" s="152" t="s">
        <v>31</v>
      </c>
      <c r="B85" s="156" t="s">
        <v>32</v>
      </c>
      <c r="C85" s="156"/>
      <c r="D85" s="66" t="s">
        <v>18</v>
      </c>
      <c r="E85" s="61" t="s">
        <v>37</v>
      </c>
      <c r="F85" s="66">
        <v>1520042190</v>
      </c>
      <c r="G85" s="66"/>
      <c r="H85" s="4">
        <f>I85+J85+K85</f>
        <v>389773.30000000005</v>
      </c>
      <c r="I85" s="34">
        <f t="shared" ref="I85:K85" si="15">I88+I89</f>
        <v>146215.9</v>
      </c>
      <c r="J85" s="4">
        <f t="shared" si="15"/>
        <v>121929.3</v>
      </c>
      <c r="K85" s="4">
        <f t="shared" si="15"/>
        <v>121628.1</v>
      </c>
      <c r="L85" s="4"/>
      <c r="M85" s="4"/>
      <c r="N85" s="4"/>
    </row>
    <row r="86" spans="1:14" ht="26.25">
      <c r="A86" s="152"/>
      <c r="B86" s="156"/>
      <c r="C86" s="175"/>
      <c r="D86" s="6" t="s">
        <v>5</v>
      </c>
      <c r="E86" s="61"/>
      <c r="F86" s="66"/>
      <c r="G86" s="66"/>
      <c r="H86" s="4"/>
      <c r="I86" s="34"/>
      <c r="J86" s="4"/>
      <c r="K86" s="4"/>
      <c r="L86" s="4"/>
      <c r="M86" s="4"/>
      <c r="N86" s="4"/>
    </row>
    <row r="87" spans="1:14" ht="30" customHeight="1">
      <c r="A87" s="152"/>
      <c r="B87" s="156"/>
      <c r="C87" s="175"/>
      <c r="D87" s="66" t="s">
        <v>6</v>
      </c>
      <c r="E87" s="61"/>
      <c r="F87" s="66"/>
      <c r="G87" s="66"/>
      <c r="H87" s="4"/>
      <c r="I87" s="34"/>
      <c r="J87" s="4"/>
      <c r="K87" s="4"/>
      <c r="L87" s="4"/>
      <c r="M87" s="4"/>
      <c r="N87" s="4"/>
    </row>
    <row r="88" spans="1:14" ht="30">
      <c r="A88" s="152"/>
      <c r="B88" s="156"/>
      <c r="C88" s="175"/>
      <c r="D88" s="66" t="s">
        <v>8</v>
      </c>
      <c r="E88" s="61" t="s">
        <v>37</v>
      </c>
      <c r="F88" s="66">
        <v>1520042190</v>
      </c>
      <c r="G88" s="66">
        <v>600</v>
      </c>
      <c r="H88" s="4">
        <f>I88+J88+K88</f>
        <v>354317.6</v>
      </c>
      <c r="I88" s="34">
        <v>133535.4</v>
      </c>
      <c r="J88" s="4">
        <v>110541.7</v>
      </c>
      <c r="K88" s="4">
        <v>110240.5</v>
      </c>
      <c r="L88" s="4"/>
      <c r="M88" s="4"/>
      <c r="N88" s="15"/>
    </row>
    <row r="89" spans="1:14" ht="30">
      <c r="A89" s="152"/>
      <c r="B89" s="156"/>
      <c r="C89" s="175"/>
      <c r="D89" s="66" t="s">
        <v>7</v>
      </c>
      <c r="E89" s="61" t="s">
        <v>37</v>
      </c>
      <c r="F89" s="66">
        <v>1520042190</v>
      </c>
      <c r="G89" s="66">
        <v>900</v>
      </c>
      <c r="H89" s="4">
        <f>I89+J89+K89</f>
        <v>35455.699999999997</v>
      </c>
      <c r="I89" s="34">
        <v>12680.5</v>
      </c>
      <c r="J89" s="4">
        <v>11387.6</v>
      </c>
      <c r="K89" s="4">
        <v>11387.6</v>
      </c>
      <c r="L89" s="4"/>
      <c r="M89" s="4"/>
      <c r="N89" s="4"/>
    </row>
    <row r="90" spans="1:14" ht="30">
      <c r="A90" s="152" t="s">
        <v>33</v>
      </c>
      <c r="B90" s="156" t="s">
        <v>34</v>
      </c>
      <c r="C90" s="156"/>
      <c r="D90" s="66" t="s">
        <v>18</v>
      </c>
      <c r="E90" s="61" t="s">
        <v>37</v>
      </c>
      <c r="F90" s="66">
        <v>1520042290</v>
      </c>
      <c r="G90" s="66"/>
      <c r="H90" s="4">
        <f>I90+J90+K90</f>
        <v>101830.59999999999</v>
      </c>
      <c r="I90" s="34">
        <f t="shared" ref="I90:K90" si="16">I93+I94</f>
        <v>35943.199999999997</v>
      </c>
      <c r="J90" s="4">
        <f t="shared" si="16"/>
        <v>32943.699999999997</v>
      </c>
      <c r="K90" s="4">
        <f t="shared" si="16"/>
        <v>32943.699999999997</v>
      </c>
      <c r="L90" s="4"/>
      <c r="M90" s="4"/>
      <c r="N90" s="4"/>
    </row>
    <row r="91" spans="1:14" ht="26.25">
      <c r="A91" s="152"/>
      <c r="B91" s="156"/>
      <c r="C91" s="156"/>
      <c r="D91" s="6" t="s">
        <v>5</v>
      </c>
      <c r="E91" s="61"/>
      <c r="F91" s="66"/>
      <c r="G91" s="66"/>
      <c r="H91" s="4"/>
      <c r="I91" s="34"/>
      <c r="J91" s="4"/>
      <c r="K91" s="4"/>
      <c r="L91" s="4"/>
      <c r="M91" s="4"/>
      <c r="N91" s="4"/>
    </row>
    <row r="92" spans="1:14" ht="30" customHeight="1">
      <c r="A92" s="152"/>
      <c r="B92" s="156"/>
      <c r="C92" s="156"/>
      <c r="D92" s="66" t="s">
        <v>6</v>
      </c>
      <c r="E92" s="61"/>
      <c r="F92" s="66"/>
      <c r="G92" s="66"/>
      <c r="H92" s="4"/>
      <c r="I92" s="34"/>
      <c r="J92" s="4"/>
      <c r="K92" s="4"/>
      <c r="L92" s="4"/>
      <c r="M92" s="4"/>
      <c r="N92" s="4"/>
    </row>
    <row r="93" spans="1:14" ht="30">
      <c r="A93" s="152"/>
      <c r="B93" s="156"/>
      <c r="C93" s="156"/>
      <c r="D93" s="66" t="s">
        <v>8</v>
      </c>
      <c r="E93" s="61" t="s">
        <v>37</v>
      </c>
      <c r="F93" s="66">
        <v>1520042290</v>
      </c>
      <c r="G93" s="66">
        <v>600</v>
      </c>
      <c r="H93" s="4">
        <f>I93+J93+K93</f>
        <v>101372.2</v>
      </c>
      <c r="I93" s="34">
        <v>35668.199999999997</v>
      </c>
      <c r="J93" s="4">
        <v>32852</v>
      </c>
      <c r="K93" s="4">
        <v>32852</v>
      </c>
      <c r="L93" s="4"/>
      <c r="M93" s="4"/>
      <c r="N93" s="4"/>
    </row>
    <row r="94" spans="1:14" ht="30">
      <c r="A94" s="152"/>
      <c r="B94" s="156"/>
      <c r="C94" s="156"/>
      <c r="D94" s="66" t="s">
        <v>7</v>
      </c>
      <c r="E94" s="61" t="s">
        <v>37</v>
      </c>
      <c r="F94" s="66">
        <v>1520042290</v>
      </c>
      <c r="G94" s="66">
        <v>900</v>
      </c>
      <c r="H94" s="4">
        <f>I94+J94+K94</f>
        <v>458.4</v>
      </c>
      <c r="I94" s="34">
        <v>275</v>
      </c>
      <c r="J94" s="4">
        <v>91.7</v>
      </c>
      <c r="K94" s="4">
        <v>91.7</v>
      </c>
      <c r="L94" s="4"/>
      <c r="M94" s="4"/>
      <c r="N94" s="4"/>
    </row>
    <row r="95" spans="1:14" ht="30" customHeight="1">
      <c r="A95" s="152" t="s">
        <v>106</v>
      </c>
      <c r="B95" s="174" t="s">
        <v>80</v>
      </c>
      <c r="C95" s="172"/>
      <c r="D95" s="66" t="s">
        <v>18</v>
      </c>
      <c r="E95" s="61" t="s">
        <v>37</v>
      </c>
      <c r="F95" s="66">
        <v>1520073040</v>
      </c>
      <c r="G95" s="66"/>
      <c r="H95" s="4">
        <f>I95+J95+K95</f>
        <v>931659.3</v>
      </c>
      <c r="I95" s="34">
        <f>I96+I97</f>
        <v>311396.5</v>
      </c>
      <c r="J95" s="4">
        <f t="shared" ref="J95:K95" si="17">J96+J97</f>
        <v>310131.40000000002</v>
      </c>
      <c r="K95" s="4">
        <f t="shared" si="17"/>
        <v>310131.40000000002</v>
      </c>
      <c r="L95" s="4"/>
      <c r="M95" s="4"/>
      <c r="N95" s="4"/>
    </row>
    <row r="96" spans="1:14" ht="15" customHeight="1">
      <c r="A96" s="173"/>
      <c r="B96" s="173"/>
      <c r="C96" s="172"/>
      <c r="D96" s="164" t="s">
        <v>5</v>
      </c>
      <c r="E96" s="190" t="s">
        <v>37</v>
      </c>
      <c r="F96" s="164">
        <v>1520073040</v>
      </c>
      <c r="G96" s="66">
        <v>600</v>
      </c>
      <c r="H96" s="4">
        <f>I96+J96+K96</f>
        <v>866252.89999999991</v>
      </c>
      <c r="I96" s="34">
        <v>311396.5</v>
      </c>
      <c r="J96" s="4">
        <v>277428.2</v>
      </c>
      <c r="K96" s="4">
        <v>277428.2</v>
      </c>
      <c r="L96" s="4"/>
      <c r="M96" s="4"/>
      <c r="N96" s="4"/>
    </row>
    <row r="97" spans="1:14" ht="30" customHeight="1">
      <c r="A97" s="173"/>
      <c r="B97" s="173"/>
      <c r="C97" s="172"/>
      <c r="D97" s="158"/>
      <c r="E97" s="158"/>
      <c r="F97" s="158"/>
      <c r="G97" s="66">
        <v>100</v>
      </c>
      <c r="H97" s="4">
        <f>I97+J97+K97</f>
        <v>65406.400000000001</v>
      </c>
      <c r="I97" s="34"/>
      <c r="J97" s="4">
        <v>32703.200000000001</v>
      </c>
      <c r="K97" s="4">
        <v>32703.200000000001</v>
      </c>
      <c r="L97" s="4"/>
      <c r="M97" s="4"/>
      <c r="N97" s="4"/>
    </row>
    <row r="98" spans="1:14" ht="30">
      <c r="A98" s="173"/>
      <c r="B98" s="173"/>
      <c r="C98" s="172"/>
      <c r="D98" s="66" t="s">
        <v>6</v>
      </c>
      <c r="E98" s="61"/>
      <c r="F98" s="66"/>
      <c r="G98" s="66"/>
      <c r="H98" s="4"/>
      <c r="I98" s="34"/>
      <c r="J98" s="4"/>
      <c r="K98" s="4"/>
      <c r="L98" s="4"/>
      <c r="M98" s="4"/>
      <c r="N98" s="4"/>
    </row>
    <row r="99" spans="1:14" ht="30">
      <c r="A99" s="173"/>
      <c r="B99" s="173"/>
      <c r="C99" s="172"/>
      <c r="D99" s="66" t="s">
        <v>8</v>
      </c>
      <c r="E99" s="61"/>
      <c r="F99" s="66"/>
      <c r="G99" s="66"/>
      <c r="H99" s="4"/>
      <c r="I99" s="34"/>
      <c r="J99" s="4"/>
      <c r="K99" s="4"/>
      <c r="L99" s="4"/>
      <c r="M99" s="4"/>
      <c r="N99" s="4"/>
    </row>
    <row r="100" spans="1:14" ht="30">
      <c r="A100" s="173"/>
      <c r="B100" s="173"/>
      <c r="C100" s="172"/>
      <c r="D100" s="66" t="s">
        <v>7</v>
      </c>
      <c r="E100" s="61"/>
      <c r="F100" s="66"/>
      <c r="G100" s="66"/>
      <c r="H100" s="4"/>
      <c r="I100" s="34"/>
      <c r="J100" s="4"/>
      <c r="K100" s="4"/>
      <c r="L100" s="4"/>
      <c r="M100" s="4"/>
      <c r="N100" s="4"/>
    </row>
    <row r="101" spans="1:14" ht="30" customHeight="1">
      <c r="A101" s="152" t="s">
        <v>35</v>
      </c>
      <c r="B101" s="174" t="s">
        <v>81</v>
      </c>
      <c r="C101" s="156"/>
      <c r="D101" s="66" t="s">
        <v>18</v>
      </c>
      <c r="E101" s="61" t="s">
        <v>37</v>
      </c>
      <c r="F101" s="66">
        <v>1520073050</v>
      </c>
      <c r="G101" s="66"/>
      <c r="H101" s="4">
        <f>I101+J101+K101</f>
        <v>21225.200000000001</v>
      </c>
      <c r="I101" s="34">
        <f>I102</f>
        <v>10020</v>
      </c>
      <c r="J101" s="4">
        <f>J102</f>
        <v>5602.6</v>
      </c>
      <c r="K101" s="4">
        <f>K102</f>
        <v>5602.6</v>
      </c>
      <c r="L101" s="4"/>
      <c r="M101" s="4"/>
      <c r="N101" s="4"/>
    </row>
    <row r="102" spans="1:14" ht="30" customHeight="1">
      <c r="A102" s="152"/>
      <c r="B102" s="176"/>
      <c r="C102" s="156"/>
      <c r="D102" s="6" t="s">
        <v>5</v>
      </c>
      <c r="E102" s="61" t="s">
        <v>37</v>
      </c>
      <c r="F102" s="66">
        <v>1520073050</v>
      </c>
      <c r="G102" s="66">
        <v>600</v>
      </c>
      <c r="H102" s="4">
        <f>I102+J102+K102</f>
        <v>21225.200000000001</v>
      </c>
      <c r="I102" s="34">
        <v>10020</v>
      </c>
      <c r="J102" s="4">
        <v>5602.6</v>
      </c>
      <c r="K102" s="4">
        <v>5602.6</v>
      </c>
      <c r="L102" s="4"/>
      <c r="M102" s="4"/>
      <c r="N102" s="4"/>
    </row>
    <row r="103" spans="1:14" ht="30">
      <c r="A103" s="152"/>
      <c r="B103" s="176"/>
      <c r="C103" s="156"/>
      <c r="D103" s="66" t="s">
        <v>6</v>
      </c>
      <c r="E103" s="61"/>
      <c r="F103" s="66"/>
      <c r="G103" s="66"/>
      <c r="H103" s="4"/>
      <c r="I103" s="34"/>
      <c r="J103" s="4"/>
      <c r="K103" s="4"/>
      <c r="L103" s="4"/>
      <c r="M103" s="4"/>
      <c r="N103" s="4"/>
    </row>
    <row r="104" spans="1:14" ht="30">
      <c r="A104" s="152"/>
      <c r="B104" s="176"/>
      <c r="C104" s="156"/>
      <c r="D104" s="66" t="s">
        <v>8</v>
      </c>
      <c r="E104" s="61"/>
      <c r="F104" s="66"/>
      <c r="G104" s="66"/>
      <c r="H104" s="4"/>
      <c r="I104" s="34"/>
      <c r="J104" s="4"/>
      <c r="K104" s="4"/>
      <c r="L104" s="4"/>
      <c r="M104" s="4"/>
      <c r="N104" s="4"/>
    </row>
    <row r="105" spans="1:14" ht="30">
      <c r="A105" s="152"/>
      <c r="B105" s="176"/>
      <c r="C105" s="156"/>
      <c r="D105" s="66" t="s">
        <v>7</v>
      </c>
      <c r="E105" s="61"/>
      <c r="F105" s="66"/>
      <c r="G105" s="66"/>
      <c r="H105" s="4"/>
      <c r="I105" s="34"/>
      <c r="J105" s="4"/>
      <c r="K105" s="4"/>
      <c r="L105" s="4"/>
      <c r="M105" s="4"/>
      <c r="N105" s="4"/>
    </row>
    <row r="106" spans="1:14" ht="30" customHeight="1">
      <c r="A106" s="152" t="s">
        <v>38</v>
      </c>
      <c r="B106" s="174" t="s">
        <v>40</v>
      </c>
      <c r="C106" s="156"/>
      <c r="D106" s="66" t="s">
        <v>18</v>
      </c>
      <c r="E106" s="61" t="s">
        <v>37</v>
      </c>
      <c r="F106" s="66">
        <v>1520073100</v>
      </c>
      <c r="G106" s="66"/>
      <c r="H106" s="4">
        <f>I106+J106+K106</f>
        <v>2692.8</v>
      </c>
      <c r="I106" s="34">
        <f>I107</f>
        <v>854.4</v>
      </c>
      <c r="J106" s="4">
        <f>J107</f>
        <v>902.4</v>
      </c>
      <c r="K106" s="4">
        <f>K107</f>
        <v>936</v>
      </c>
      <c r="L106" s="4"/>
      <c r="M106" s="4"/>
      <c r="N106" s="4"/>
    </row>
    <row r="107" spans="1:14" ht="30" customHeight="1">
      <c r="A107" s="152"/>
      <c r="B107" s="174"/>
      <c r="C107" s="156"/>
      <c r="D107" s="6" t="s">
        <v>5</v>
      </c>
      <c r="E107" s="61" t="s">
        <v>37</v>
      </c>
      <c r="F107" s="66">
        <v>1520073100</v>
      </c>
      <c r="G107" s="66">
        <v>300</v>
      </c>
      <c r="H107" s="4">
        <f>I107+J107+K107</f>
        <v>2692.8</v>
      </c>
      <c r="I107" s="34">
        <v>854.4</v>
      </c>
      <c r="J107" s="4">
        <v>902.4</v>
      </c>
      <c r="K107" s="4">
        <v>936</v>
      </c>
      <c r="L107" s="4"/>
      <c r="M107" s="4"/>
      <c r="N107" s="4"/>
    </row>
    <row r="108" spans="1:14" ht="30">
      <c r="A108" s="152"/>
      <c r="B108" s="174"/>
      <c r="C108" s="156"/>
      <c r="D108" s="66" t="s">
        <v>6</v>
      </c>
      <c r="E108" s="61"/>
      <c r="F108" s="66"/>
      <c r="G108" s="66"/>
      <c r="H108" s="4"/>
      <c r="I108" s="34"/>
      <c r="J108" s="4"/>
      <c r="K108" s="4"/>
      <c r="L108" s="4"/>
      <c r="M108" s="4"/>
      <c r="N108" s="4"/>
    </row>
    <row r="109" spans="1:14" ht="30">
      <c r="A109" s="152"/>
      <c r="B109" s="174"/>
      <c r="C109" s="156"/>
      <c r="D109" s="66" t="s">
        <v>8</v>
      </c>
      <c r="E109" s="61"/>
      <c r="F109" s="66"/>
      <c r="G109" s="66"/>
      <c r="H109" s="4"/>
      <c r="I109" s="34"/>
      <c r="J109" s="4"/>
      <c r="K109" s="4"/>
      <c r="L109" s="4"/>
      <c r="M109" s="4"/>
      <c r="N109" s="4"/>
    </row>
    <row r="110" spans="1:14" ht="30">
      <c r="A110" s="152"/>
      <c r="B110" s="174"/>
      <c r="C110" s="156"/>
      <c r="D110" s="66" t="s">
        <v>7</v>
      </c>
      <c r="E110" s="61"/>
      <c r="F110" s="66"/>
      <c r="G110" s="66"/>
      <c r="H110" s="4"/>
      <c r="I110" s="34"/>
      <c r="J110" s="4"/>
      <c r="K110" s="4"/>
      <c r="L110" s="4"/>
      <c r="M110" s="4"/>
      <c r="N110" s="4"/>
    </row>
    <row r="111" spans="1:14" ht="30" customHeight="1">
      <c r="A111" s="152" t="s">
        <v>39</v>
      </c>
      <c r="B111" s="174" t="s">
        <v>42</v>
      </c>
      <c r="C111" s="156"/>
      <c r="D111" s="66" t="s">
        <v>18</v>
      </c>
      <c r="E111" s="61" t="s">
        <v>70</v>
      </c>
      <c r="F111" s="66">
        <v>1520073160</v>
      </c>
      <c r="G111" s="66"/>
      <c r="H111" s="4">
        <f>I111+J111+K111</f>
        <v>18584.599999999999</v>
      </c>
      <c r="I111" s="34">
        <f t="shared" ref="I111:K111" si="18">I112</f>
        <v>7893.4</v>
      </c>
      <c r="J111" s="4">
        <f t="shared" si="18"/>
        <v>5345.6</v>
      </c>
      <c r="K111" s="4">
        <f t="shared" si="18"/>
        <v>5345.6</v>
      </c>
      <c r="L111" s="4"/>
      <c r="M111" s="4"/>
      <c r="N111" s="4"/>
    </row>
    <row r="112" spans="1:14" ht="30" customHeight="1">
      <c r="A112" s="152"/>
      <c r="B112" s="174"/>
      <c r="C112" s="156"/>
      <c r="D112" s="6" t="s">
        <v>5</v>
      </c>
      <c r="E112" s="61" t="s">
        <v>70</v>
      </c>
      <c r="F112" s="66">
        <v>1520073160</v>
      </c>
      <c r="G112" s="66">
        <v>600</v>
      </c>
      <c r="H112" s="4">
        <f>I112+J112+K112</f>
        <v>18584.599999999999</v>
      </c>
      <c r="I112" s="34">
        <v>7893.4</v>
      </c>
      <c r="J112" s="4">
        <v>5345.6</v>
      </c>
      <c r="K112" s="4">
        <v>5345.6</v>
      </c>
      <c r="L112" s="4"/>
      <c r="M112" s="4"/>
      <c r="N112" s="4"/>
    </row>
    <row r="113" spans="1:14" ht="30">
      <c r="A113" s="152"/>
      <c r="B113" s="174"/>
      <c r="C113" s="156"/>
      <c r="D113" s="66" t="s">
        <v>6</v>
      </c>
      <c r="E113" s="61"/>
      <c r="F113" s="66"/>
      <c r="G113" s="66"/>
      <c r="H113" s="4"/>
      <c r="I113" s="34"/>
      <c r="J113" s="4"/>
      <c r="K113" s="4"/>
      <c r="L113" s="4"/>
      <c r="M113" s="4"/>
      <c r="N113" s="4"/>
    </row>
    <row r="114" spans="1:14" ht="30">
      <c r="A114" s="152"/>
      <c r="B114" s="174"/>
      <c r="C114" s="156"/>
      <c r="D114" s="66" t="s">
        <v>8</v>
      </c>
      <c r="E114" s="61"/>
      <c r="F114" s="66"/>
      <c r="G114" s="66"/>
      <c r="H114" s="4"/>
      <c r="I114" s="34"/>
      <c r="J114" s="4"/>
      <c r="K114" s="4"/>
      <c r="L114" s="4"/>
      <c r="M114" s="4"/>
      <c r="N114" s="4"/>
    </row>
    <row r="115" spans="1:14" ht="30">
      <c r="A115" s="152"/>
      <c r="B115" s="174"/>
      <c r="C115" s="156"/>
      <c r="D115" s="66" t="s">
        <v>7</v>
      </c>
      <c r="E115" s="61"/>
      <c r="F115" s="66"/>
      <c r="G115" s="66"/>
      <c r="H115" s="4"/>
      <c r="I115" s="34"/>
      <c r="J115" s="4"/>
      <c r="K115" s="4"/>
      <c r="L115" s="4"/>
      <c r="M115" s="4"/>
      <c r="N115" s="4"/>
    </row>
    <row r="116" spans="1:14" ht="30" customHeight="1">
      <c r="A116" s="152" t="s">
        <v>41</v>
      </c>
      <c r="B116" s="174" t="s">
        <v>44</v>
      </c>
      <c r="C116" s="156"/>
      <c r="D116" s="66" t="s">
        <v>18</v>
      </c>
      <c r="E116" s="61" t="s">
        <v>70</v>
      </c>
      <c r="F116" s="66">
        <v>1520073170</v>
      </c>
      <c r="G116" s="66"/>
      <c r="H116" s="4">
        <f>I116+J116+K116</f>
        <v>3334.6</v>
      </c>
      <c r="I116" s="34">
        <f t="shared" ref="I116:K116" si="19">I117</f>
        <v>1361.4</v>
      </c>
      <c r="J116" s="4">
        <f t="shared" si="19"/>
        <v>986.6</v>
      </c>
      <c r="K116" s="4">
        <f t="shared" si="19"/>
        <v>986.6</v>
      </c>
      <c r="L116" s="4"/>
      <c r="M116" s="4"/>
      <c r="N116" s="4"/>
    </row>
    <row r="117" spans="1:14" ht="30" customHeight="1">
      <c r="A117" s="152"/>
      <c r="B117" s="174"/>
      <c r="C117" s="156"/>
      <c r="D117" s="6" t="s">
        <v>5</v>
      </c>
      <c r="E117" s="61" t="s">
        <v>70</v>
      </c>
      <c r="F117" s="66">
        <v>1520073170</v>
      </c>
      <c r="G117" s="66">
        <v>600</v>
      </c>
      <c r="H117" s="4">
        <f>I117+J117+K117</f>
        <v>3334.6</v>
      </c>
      <c r="I117" s="34">
        <v>1361.4</v>
      </c>
      <c r="J117" s="4">
        <v>986.6</v>
      </c>
      <c r="K117" s="4">
        <v>986.6</v>
      </c>
      <c r="L117" s="4"/>
      <c r="M117" s="4"/>
      <c r="N117" s="4"/>
    </row>
    <row r="118" spans="1:14" ht="30">
      <c r="A118" s="152"/>
      <c r="B118" s="174"/>
      <c r="C118" s="156"/>
      <c r="D118" s="66" t="s">
        <v>6</v>
      </c>
      <c r="E118" s="61"/>
      <c r="F118" s="66"/>
      <c r="G118" s="66"/>
      <c r="H118" s="4"/>
      <c r="I118" s="34"/>
      <c r="J118" s="4"/>
      <c r="K118" s="4"/>
      <c r="L118" s="4"/>
      <c r="M118" s="4"/>
      <c r="N118" s="4"/>
    </row>
    <row r="119" spans="1:14" ht="30">
      <c r="A119" s="152"/>
      <c r="B119" s="174"/>
      <c r="C119" s="156"/>
      <c r="D119" s="66" t="s">
        <v>8</v>
      </c>
      <c r="E119" s="61"/>
      <c r="F119" s="66"/>
      <c r="G119" s="66"/>
      <c r="H119" s="4"/>
      <c r="I119" s="34"/>
      <c r="J119" s="4"/>
      <c r="K119" s="4"/>
      <c r="L119" s="4"/>
      <c r="M119" s="4"/>
      <c r="N119" s="4"/>
    </row>
    <row r="120" spans="1:14" ht="30">
      <c r="A120" s="152"/>
      <c r="B120" s="174"/>
      <c r="C120" s="156"/>
      <c r="D120" s="66" t="s">
        <v>7</v>
      </c>
      <c r="E120" s="61"/>
      <c r="F120" s="66"/>
      <c r="G120" s="66"/>
      <c r="H120" s="4"/>
      <c r="I120" s="34"/>
      <c r="J120" s="4"/>
      <c r="K120" s="4"/>
      <c r="L120" s="4"/>
      <c r="M120" s="4"/>
      <c r="N120" s="4"/>
    </row>
    <row r="121" spans="1:14" ht="30" customHeight="1">
      <c r="A121" s="152" t="s">
        <v>43</v>
      </c>
      <c r="B121" s="221" t="s">
        <v>82</v>
      </c>
      <c r="C121" s="156"/>
      <c r="D121" s="66" t="s">
        <v>18</v>
      </c>
      <c r="E121" s="61" t="s">
        <v>37</v>
      </c>
      <c r="F121" s="66">
        <v>1520073310</v>
      </c>
      <c r="G121" s="66"/>
      <c r="H121" s="4">
        <f>I121+J121+K121</f>
        <v>104884.6</v>
      </c>
      <c r="I121" s="34">
        <f>I122</f>
        <v>35676.400000000001</v>
      </c>
      <c r="J121" s="4">
        <f>J122</f>
        <v>34604.1</v>
      </c>
      <c r="K121" s="4">
        <f>K122</f>
        <v>34604.1</v>
      </c>
      <c r="L121" s="4"/>
      <c r="M121" s="4"/>
      <c r="N121" s="4"/>
    </row>
    <row r="122" spans="1:14" ht="15" customHeight="1">
      <c r="A122" s="152"/>
      <c r="B122" s="221"/>
      <c r="C122" s="156"/>
      <c r="D122" s="6" t="s">
        <v>5</v>
      </c>
      <c r="E122" s="61" t="s">
        <v>37</v>
      </c>
      <c r="F122" s="66">
        <v>1520073310</v>
      </c>
      <c r="G122" s="66">
        <v>600</v>
      </c>
      <c r="H122" s="4">
        <f>I122+J122+K122</f>
        <v>104884.6</v>
      </c>
      <c r="I122" s="34">
        <v>35676.400000000001</v>
      </c>
      <c r="J122" s="4">
        <v>34604.1</v>
      </c>
      <c r="K122" s="4">
        <v>34604.1</v>
      </c>
      <c r="L122" s="4"/>
      <c r="M122" s="4"/>
      <c r="N122" s="4"/>
    </row>
    <row r="123" spans="1:14" ht="15" customHeight="1">
      <c r="A123" s="152"/>
      <c r="B123" s="176"/>
      <c r="C123" s="156"/>
      <c r="D123" s="6" t="s">
        <v>6</v>
      </c>
      <c r="E123" s="61"/>
      <c r="F123" s="66"/>
      <c r="G123" s="66"/>
      <c r="H123" s="4"/>
      <c r="I123" s="34"/>
      <c r="J123" s="4"/>
      <c r="K123" s="4"/>
      <c r="L123" s="4"/>
      <c r="M123" s="4"/>
      <c r="N123" s="4"/>
    </row>
    <row r="124" spans="1:14" ht="26.25">
      <c r="A124" s="152"/>
      <c r="B124" s="176"/>
      <c r="C124" s="156"/>
      <c r="D124" s="6" t="s">
        <v>8</v>
      </c>
      <c r="E124" s="61"/>
      <c r="F124" s="66"/>
      <c r="G124" s="66"/>
      <c r="H124" s="4"/>
      <c r="I124" s="34"/>
      <c r="J124" s="4"/>
      <c r="K124" s="4"/>
      <c r="L124" s="4"/>
      <c r="M124" s="4"/>
      <c r="N124" s="4"/>
    </row>
    <row r="125" spans="1:14" ht="26.25">
      <c r="A125" s="152"/>
      <c r="B125" s="176"/>
      <c r="C125" s="156"/>
      <c r="D125" s="6" t="s">
        <v>7</v>
      </c>
      <c r="E125" s="61"/>
      <c r="F125" s="66"/>
      <c r="G125" s="66"/>
      <c r="H125" s="4"/>
      <c r="I125" s="34"/>
      <c r="J125" s="4"/>
      <c r="K125" s="4"/>
      <c r="L125" s="4"/>
      <c r="M125" s="4"/>
      <c r="N125" s="4"/>
    </row>
    <row r="126" spans="1:14" ht="30" customHeight="1">
      <c r="A126" s="152" t="s">
        <v>45</v>
      </c>
      <c r="B126" s="174" t="s">
        <v>108</v>
      </c>
      <c r="C126" s="156"/>
      <c r="D126" s="66" t="s">
        <v>18</v>
      </c>
      <c r="E126" s="61" t="s">
        <v>37</v>
      </c>
      <c r="F126" s="66">
        <v>1520072010</v>
      </c>
      <c r="G126" s="66"/>
      <c r="H126" s="4">
        <f t="shared" ref="H126:H127" si="20">I126+J126+K126</f>
        <v>7276.2</v>
      </c>
      <c r="I126" s="34">
        <f>I127</f>
        <v>7276.2</v>
      </c>
      <c r="J126" s="4">
        <v>0</v>
      </c>
      <c r="K126" s="4">
        <v>0</v>
      </c>
      <c r="L126" s="4"/>
      <c r="M126" s="4"/>
      <c r="N126" s="4"/>
    </row>
    <row r="127" spans="1:14" ht="26.25">
      <c r="A127" s="152"/>
      <c r="B127" s="176"/>
      <c r="C127" s="156"/>
      <c r="D127" s="6" t="s">
        <v>5</v>
      </c>
      <c r="E127" s="61" t="s">
        <v>37</v>
      </c>
      <c r="F127" s="66">
        <v>1520072010</v>
      </c>
      <c r="G127" s="66">
        <v>600</v>
      </c>
      <c r="H127" s="4">
        <f t="shared" si="20"/>
        <v>7276.2</v>
      </c>
      <c r="I127" s="34">
        <v>7276.2</v>
      </c>
      <c r="J127" s="4">
        <v>0</v>
      </c>
      <c r="K127" s="4">
        <v>0</v>
      </c>
      <c r="L127" s="4"/>
      <c r="M127" s="4"/>
      <c r="N127" s="4"/>
    </row>
    <row r="128" spans="1:14" ht="26.25">
      <c r="A128" s="152"/>
      <c r="B128" s="176"/>
      <c r="C128" s="156"/>
      <c r="D128" s="6" t="s">
        <v>6</v>
      </c>
      <c r="E128" s="61"/>
      <c r="F128" s="66"/>
      <c r="G128" s="66"/>
      <c r="H128" s="4"/>
      <c r="I128" s="34"/>
      <c r="J128" s="4"/>
      <c r="K128" s="4"/>
      <c r="L128" s="4"/>
      <c r="M128" s="4"/>
      <c r="N128" s="4"/>
    </row>
    <row r="129" spans="1:14" ht="30" customHeight="1">
      <c r="A129" s="152"/>
      <c r="B129" s="176"/>
      <c r="C129" s="156"/>
      <c r="D129" s="6" t="s">
        <v>8</v>
      </c>
      <c r="E129" s="61"/>
      <c r="F129" s="66"/>
      <c r="G129" s="66"/>
      <c r="H129" s="4"/>
      <c r="I129" s="34"/>
      <c r="J129" s="4"/>
      <c r="K129" s="4"/>
      <c r="L129" s="4"/>
      <c r="M129" s="4"/>
      <c r="N129" s="4"/>
    </row>
    <row r="130" spans="1:14" ht="26.25">
      <c r="A130" s="152"/>
      <c r="B130" s="176"/>
      <c r="C130" s="156"/>
      <c r="D130" s="6" t="s">
        <v>7</v>
      </c>
      <c r="E130" s="61"/>
      <c r="F130" s="66"/>
      <c r="G130" s="66"/>
      <c r="H130" s="4"/>
      <c r="I130" s="34"/>
      <c r="J130" s="4"/>
      <c r="K130" s="4"/>
      <c r="L130" s="4"/>
      <c r="M130" s="4"/>
      <c r="N130" s="4"/>
    </row>
    <row r="131" spans="1:14" ht="30" customHeight="1">
      <c r="A131" s="152" t="s">
        <v>112</v>
      </c>
      <c r="B131" s="153" t="s">
        <v>111</v>
      </c>
      <c r="C131" s="156"/>
      <c r="D131" s="66" t="s">
        <v>18</v>
      </c>
      <c r="E131" s="61" t="s">
        <v>37</v>
      </c>
      <c r="F131" s="66">
        <v>1520072020</v>
      </c>
      <c r="G131" s="66"/>
      <c r="H131" s="4">
        <f>I131+J131+K131</f>
        <v>19675.900000000001</v>
      </c>
      <c r="I131" s="34">
        <f>I132</f>
        <v>19675.900000000001</v>
      </c>
      <c r="J131" s="4">
        <v>0</v>
      </c>
      <c r="K131" s="4">
        <v>0</v>
      </c>
      <c r="L131" s="4"/>
      <c r="M131" s="4"/>
      <c r="N131" s="4"/>
    </row>
    <row r="132" spans="1:14" ht="26.25">
      <c r="A132" s="152"/>
      <c r="B132" s="154"/>
      <c r="C132" s="156"/>
      <c r="D132" s="6" t="s">
        <v>5</v>
      </c>
      <c r="E132" s="61" t="s">
        <v>37</v>
      </c>
      <c r="F132" s="66">
        <v>1520072020</v>
      </c>
      <c r="G132" s="66">
        <v>600</v>
      </c>
      <c r="H132" s="4">
        <f>I132+J132+K132</f>
        <v>19675.900000000001</v>
      </c>
      <c r="I132" s="34">
        <v>19675.900000000001</v>
      </c>
      <c r="J132" s="4">
        <v>0</v>
      </c>
      <c r="K132" s="4">
        <v>0</v>
      </c>
      <c r="L132" s="4"/>
      <c r="M132" s="4"/>
      <c r="N132" s="4"/>
    </row>
    <row r="133" spans="1:14" ht="30">
      <c r="A133" s="152"/>
      <c r="B133" s="154"/>
      <c r="C133" s="156"/>
      <c r="D133" s="66" t="s">
        <v>6</v>
      </c>
      <c r="E133" s="61"/>
      <c r="F133" s="66"/>
      <c r="G133" s="66"/>
      <c r="H133" s="4"/>
      <c r="I133" s="34"/>
      <c r="J133" s="4"/>
      <c r="K133" s="4"/>
      <c r="L133" s="4"/>
      <c r="M133" s="4"/>
      <c r="N133" s="4"/>
    </row>
    <row r="134" spans="1:14" ht="30" customHeight="1">
      <c r="A134" s="152"/>
      <c r="B134" s="154"/>
      <c r="C134" s="156"/>
      <c r="D134" s="66" t="s">
        <v>8</v>
      </c>
      <c r="E134" s="61"/>
      <c r="F134" s="66"/>
      <c r="G134" s="66"/>
      <c r="H134" s="4"/>
      <c r="I134" s="34"/>
      <c r="J134" s="4"/>
      <c r="K134" s="4"/>
      <c r="L134" s="4"/>
      <c r="M134" s="4"/>
      <c r="N134" s="4"/>
    </row>
    <row r="135" spans="1:14" ht="30">
      <c r="A135" s="152"/>
      <c r="B135" s="155"/>
      <c r="C135" s="156"/>
      <c r="D135" s="66" t="s">
        <v>7</v>
      </c>
      <c r="E135" s="61"/>
      <c r="F135" s="66"/>
      <c r="G135" s="66"/>
      <c r="H135" s="4"/>
      <c r="I135" s="34"/>
      <c r="J135" s="4"/>
      <c r="K135" s="4"/>
      <c r="L135" s="4"/>
      <c r="M135" s="4"/>
      <c r="N135" s="4"/>
    </row>
    <row r="136" spans="1:14" ht="30" customHeight="1">
      <c r="A136" s="152" t="s">
        <v>110</v>
      </c>
      <c r="B136" s="153" t="s">
        <v>113</v>
      </c>
      <c r="C136" s="156"/>
      <c r="D136" s="66" t="s">
        <v>18</v>
      </c>
      <c r="E136" s="61" t="s">
        <v>37</v>
      </c>
      <c r="F136" s="66">
        <v>1520072470</v>
      </c>
      <c r="G136" s="66"/>
      <c r="H136" s="4">
        <v>1200</v>
      </c>
      <c r="I136" s="34">
        <f>I137</f>
        <v>1806.2</v>
      </c>
      <c r="J136" s="4">
        <f t="shared" ref="J136:K136" si="21">J137</f>
        <v>0</v>
      </c>
      <c r="K136" s="4">
        <f t="shared" si="21"/>
        <v>0</v>
      </c>
      <c r="L136" s="4"/>
      <c r="M136" s="4"/>
      <c r="N136" s="15"/>
    </row>
    <row r="137" spans="1:14" ht="26.25">
      <c r="A137" s="152"/>
      <c r="B137" s="160"/>
      <c r="C137" s="156"/>
      <c r="D137" s="6" t="s">
        <v>5</v>
      </c>
      <c r="E137" s="61" t="s">
        <v>37</v>
      </c>
      <c r="F137" s="66">
        <v>1520072470</v>
      </c>
      <c r="G137" s="66">
        <v>600</v>
      </c>
      <c r="H137" s="4">
        <v>1200</v>
      </c>
      <c r="I137" s="34">
        <v>1806.2</v>
      </c>
      <c r="J137" s="4">
        <v>0</v>
      </c>
      <c r="K137" s="4">
        <v>0</v>
      </c>
      <c r="L137" s="4"/>
      <c r="M137" s="4"/>
      <c r="N137" s="15"/>
    </row>
    <row r="138" spans="1:14" ht="30">
      <c r="A138" s="152"/>
      <c r="B138" s="160"/>
      <c r="C138" s="156"/>
      <c r="D138" s="66" t="s">
        <v>6</v>
      </c>
      <c r="E138" s="61"/>
      <c r="F138" s="66"/>
      <c r="G138" s="66"/>
      <c r="H138" s="4"/>
      <c r="I138" s="34"/>
      <c r="J138" s="4"/>
      <c r="K138" s="4"/>
      <c r="L138" s="4"/>
      <c r="M138" s="4"/>
      <c r="N138" s="15"/>
    </row>
    <row r="139" spans="1:14" ht="30">
      <c r="A139" s="152"/>
      <c r="B139" s="160"/>
      <c r="C139" s="156"/>
      <c r="D139" s="66" t="s">
        <v>8</v>
      </c>
      <c r="E139" s="61"/>
      <c r="F139" s="66"/>
      <c r="G139" s="66"/>
      <c r="H139" s="4"/>
      <c r="I139" s="34"/>
      <c r="J139" s="4"/>
      <c r="K139" s="4"/>
      <c r="L139" s="4"/>
      <c r="M139" s="4"/>
      <c r="N139" s="15"/>
    </row>
    <row r="140" spans="1:14" ht="30" customHeight="1">
      <c r="A140" s="152"/>
      <c r="B140" s="167"/>
      <c r="C140" s="156"/>
      <c r="D140" s="66" t="s">
        <v>7</v>
      </c>
      <c r="E140" s="61"/>
      <c r="F140" s="66"/>
      <c r="G140" s="66"/>
      <c r="H140" s="4"/>
      <c r="I140" s="34"/>
      <c r="J140" s="4"/>
      <c r="K140" s="4"/>
      <c r="L140" s="4"/>
      <c r="M140" s="4"/>
      <c r="N140" s="15"/>
    </row>
    <row r="141" spans="1:14" ht="30" customHeight="1">
      <c r="A141" s="152" t="s">
        <v>114</v>
      </c>
      <c r="B141" s="153" t="s">
        <v>115</v>
      </c>
      <c r="C141" s="156"/>
      <c r="D141" s="66" t="s">
        <v>18</v>
      </c>
      <c r="E141" s="61" t="s">
        <v>37</v>
      </c>
      <c r="F141" s="66">
        <v>1520074140</v>
      </c>
      <c r="G141" s="66"/>
      <c r="H141" s="4">
        <f>I141+J141+K141</f>
        <v>252.3</v>
      </c>
      <c r="I141" s="34">
        <f>I142</f>
        <v>252.3</v>
      </c>
      <c r="J141" s="4">
        <v>0</v>
      </c>
      <c r="K141" s="4">
        <v>0</v>
      </c>
      <c r="L141" s="4"/>
      <c r="M141" s="4"/>
      <c r="N141" s="4"/>
    </row>
    <row r="142" spans="1:14" ht="26.25">
      <c r="A142" s="152"/>
      <c r="B142" s="154"/>
      <c r="C142" s="156"/>
      <c r="D142" s="6" t="s">
        <v>5</v>
      </c>
      <c r="E142" s="61" t="s">
        <v>37</v>
      </c>
      <c r="F142" s="66">
        <v>1520074140</v>
      </c>
      <c r="G142" s="66">
        <v>600</v>
      </c>
      <c r="H142" s="4">
        <f>I142+J142+K142</f>
        <v>252.3</v>
      </c>
      <c r="I142" s="34">
        <v>252.3</v>
      </c>
      <c r="J142" s="4">
        <v>0</v>
      </c>
      <c r="K142" s="4">
        <v>0</v>
      </c>
      <c r="L142" s="4"/>
      <c r="M142" s="4"/>
      <c r="N142" s="15"/>
    </row>
    <row r="143" spans="1:14" ht="15.75" customHeight="1">
      <c r="A143" s="152"/>
      <c r="B143" s="154"/>
      <c r="C143" s="156"/>
      <c r="D143" s="6" t="s">
        <v>6</v>
      </c>
      <c r="E143" s="61"/>
      <c r="F143" s="66"/>
      <c r="G143" s="66"/>
      <c r="H143" s="4"/>
      <c r="I143" s="34"/>
      <c r="J143" s="4"/>
      <c r="K143" s="4"/>
      <c r="L143" s="4"/>
      <c r="M143" s="4"/>
      <c r="N143" s="15"/>
    </row>
    <row r="144" spans="1:14" ht="16.5" customHeight="1">
      <c r="A144" s="152"/>
      <c r="B144" s="154"/>
      <c r="C144" s="156"/>
      <c r="D144" s="6" t="s">
        <v>8</v>
      </c>
      <c r="E144" s="61"/>
      <c r="F144" s="66"/>
      <c r="G144" s="66"/>
      <c r="H144" s="4"/>
      <c r="I144" s="34"/>
      <c r="J144" s="4"/>
      <c r="K144" s="4"/>
      <c r="L144" s="4"/>
      <c r="M144" s="4"/>
      <c r="N144" s="15"/>
    </row>
    <row r="145" spans="1:14" ht="15.75" customHeight="1">
      <c r="A145" s="152"/>
      <c r="B145" s="155"/>
      <c r="C145" s="156"/>
      <c r="D145" s="66" t="s">
        <v>7</v>
      </c>
      <c r="E145" s="61"/>
      <c r="F145" s="66"/>
      <c r="G145" s="66"/>
      <c r="H145" s="4"/>
      <c r="I145" s="34"/>
      <c r="J145" s="4"/>
      <c r="K145" s="4"/>
      <c r="L145" s="4"/>
      <c r="M145" s="4"/>
      <c r="N145" s="15"/>
    </row>
    <row r="146" spans="1:14" ht="30" customHeight="1">
      <c r="A146" s="152" t="s">
        <v>116</v>
      </c>
      <c r="B146" s="153" t="s">
        <v>124</v>
      </c>
      <c r="C146" s="156"/>
      <c r="D146" s="66" t="s">
        <v>18</v>
      </c>
      <c r="E146" s="61" t="s">
        <v>37</v>
      </c>
      <c r="F146" s="66" t="s">
        <v>117</v>
      </c>
      <c r="G146" s="66"/>
      <c r="H146" s="4">
        <f>I146+J146+K146</f>
        <v>456.3</v>
      </c>
      <c r="I146" s="34">
        <f>I147+I148</f>
        <v>456.3</v>
      </c>
      <c r="J146" s="4">
        <v>0</v>
      </c>
      <c r="K146" s="4">
        <v>0</v>
      </c>
      <c r="L146" s="4"/>
      <c r="M146" s="4"/>
      <c r="N146" s="15"/>
    </row>
    <row r="147" spans="1:14" ht="26.25">
      <c r="A147" s="152"/>
      <c r="B147" s="154"/>
      <c r="C147" s="156"/>
      <c r="D147" s="6" t="s">
        <v>5</v>
      </c>
      <c r="E147" s="61" t="s">
        <v>37</v>
      </c>
      <c r="F147" s="66" t="s">
        <v>117</v>
      </c>
      <c r="G147" s="66">
        <v>600</v>
      </c>
      <c r="H147" s="4">
        <f>I147+J147+K147</f>
        <v>150.80000000000001</v>
      </c>
      <c r="I147" s="34">
        <v>150.80000000000001</v>
      </c>
      <c r="J147" s="4">
        <v>0</v>
      </c>
      <c r="K147" s="4">
        <v>0</v>
      </c>
      <c r="L147" s="4"/>
      <c r="M147" s="4"/>
      <c r="N147" s="15"/>
    </row>
    <row r="148" spans="1:14" ht="30">
      <c r="A148" s="152"/>
      <c r="B148" s="154"/>
      <c r="C148" s="156"/>
      <c r="D148" s="66" t="s">
        <v>6</v>
      </c>
      <c r="E148" s="61" t="s">
        <v>37</v>
      </c>
      <c r="F148" s="66" t="s">
        <v>117</v>
      </c>
      <c r="G148" s="66">
        <v>600</v>
      </c>
      <c r="H148" s="4">
        <f>I148+J148+K148</f>
        <v>305.5</v>
      </c>
      <c r="I148" s="34">
        <v>305.5</v>
      </c>
      <c r="J148" s="4">
        <v>0</v>
      </c>
      <c r="K148" s="4">
        <v>0</v>
      </c>
      <c r="L148" s="4"/>
      <c r="M148" s="4"/>
      <c r="N148" s="15"/>
    </row>
    <row r="149" spans="1:14" ht="26.25">
      <c r="A149" s="152"/>
      <c r="B149" s="154"/>
      <c r="C149" s="156"/>
      <c r="D149" s="6" t="s">
        <v>8</v>
      </c>
      <c r="E149" s="61"/>
      <c r="F149" s="66"/>
      <c r="G149" s="66"/>
      <c r="H149" s="4"/>
      <c r="I149" s="34"/>
      <c r="J149" s="4"/>
      <c r="K149" s="4"/>
      <c r="L149" s="4"/>
      <c r="M149" s="4"/>
      <c r="N149" s="15"/>
    </row>
    <row r="150" spans="1:14" ht="15" customHeight="1">
      <c r="A150" s="152"/>
      <c r="B150" s="155"/>
      <c r="C150" s="156"/>
      <c r="D150" s="6" t="s">
        <v>7</v>
      </c>
      <c r="E150" s="61"/>
      <c r="F150" s="66"/>
      <c r="G150" s="66"/>
      <c r="H150" s="4"/>
      <c r="I150" s="34"/>
      <c r="J150" s="4"/>
      <c r="K150" s="4"/>
      <c r="L150" s="4"/>
      <c r="M150" s="4"/>
      <c r="N150" s="15"/>
    </row>
    <row r="151" spans="1:14" ht="30" customHeight="1">
      <c r="A151" s="152" t="s">
        <v>132</v>
      </c>
      <c r="B151" s="153" t="s">
        <v>126</v>
      </c>
      <c r="C151" s="156"/>
      <c r="D151" s="66" t="s">
        <v>18</v>
      </c>
      <c r="E151" s="61" t="s">
        <v>37</v>
      </c>
      <c r="F151" s="66" t="s">
        <v>133</v>
      </c>
      <c r="G151" s="66"/>
      <c r="H151" s="4">
        <f>I151</f>
        <v>351.2</v>
      </c>
      <c r="I151" s="34">
        <f>I154</f>
        <v>351.2</v>
      </c>
      <c r="J151" s="4">
        <f t="shared" ref="J151:K151" si="22">J152</f>
        <v>0</v>
      </c>
      <c r="K151" s="4">
        <f t="shared" si="22"/>
        <v>0</v>
      </c>
      <c r="L151" s="4"/>
      <c r="M151" s="4"/>
      <c r="N151" s="15"/>
    </row>
    <row r="152" spans="1:14" ht="26.25">
      <c r="A152" s="152"/>
      <c r="B152" s="160"/>
      <c r="C152" s="156"/>
      <c r="D152" s="6" t="s">
        <v>5</v>
      </c>
      <c r="E152" s="61"/>
      <c r="F152" s="66"/>
      <c r="G152" s="66"/>
      <c r="H152" s="4"/>
      <c r="I152" s="34"/>
      <c r="J152" s="4"/>
      <c r="K152" s="4"/>
      <c r="L152" s="4"/>
      <c r="M152" s="4"/>
      <c r="N152" s="15"/>
    </row>
    <row r="153" spans="1:14" ht="30">
      <c r="A153" s="152"/>
      <c r="B153" s="160"/>
      <c r="C153" s="156"/>
      <c r="D153" s="66" t="s">
        <v>6</v>
      </c>
      <c r="E153" s="61"/>
      <c r="F153" s="66"/>
      <c r="G153" s="66"/>
      <c r="H153" s="4"/>
      <c r="I153" s="34"/>
      <c r="J153" s="4"/>
      <c r="K153" s="4"/>
      <c r="L153" s="4"/>
      <c r="M153" s="4"/>
      <c r="N153" s="15"/>
    </row>
    <row r="154" spans="1:14" ht="30">
      <c r="A154" s="152"/>
      <c r="B154" s="160"/>
      <c r="C154" s="156"/>
      <c r="D154" s="66" t="s">
        <v>8</v>
      </c>
      <c r="E154" s="61" t="s">
        <v>37</v>
      </c>
      <c r="F154" s="66" t="s">
        <v>133</v>
      </c>
      <c r="G154" s="66">
        <v>600</v>
      </c>
      <c r="H154" s="4">
        <f>I154</f>
        <v>351.2</v>
      </c>
      <c r="I154" s="34">
        <v>351.2</v>
      </c>
      <c r="J154" s="4">
        <v>0</v>
      </c>
      <c r="K154" s="4">
        <v>0</v>
      </c>
      <c r="L154" s="4"/>
      <c r="M154" s="4"/>
      <c r="N154" s="15"/>
    </row>
    <row r="155" spans="1:14" ht="30">
      <c r="A155" s="152"/>
      <c r="B155" s="167"/>
      <c r="C155" s="156"/>
      <c r="D155" s="66" t="s">
        <v>7</v>
      </c>
      <c r="E155" s="61"/>
      <c r="F155" s="66"/>
      <c r="G155" s="66"/>
      <c r="H155" s="4"/>
      <c r="I155" s="34"/>
      <c r="J155" s="4"/>
      <c r="K155" s="4"/>
      <c r="L155" s="4"/>
      <c r="M155" s="4"/>
      <c r="N155" s="15"/>
    </row>
    <row r="156" spans="1:14" ht="30" customHeight="1">
      <c r="A156" s="152" t="s">
        <v>125</v>
      </c>
      <c r="B156" s="153" t="s">
        <v>128</v>
      </c>
      <c r="C156" s="156"/>
      <c r="D156" s="66" t="s">
        <v>18</v>
      </c>
      <c r="E156" s="61" t="s">
        <v>37</v>
      </c>
      <c r="F156" s="66" t="s">
        <v>129</v>
      </c>
      <c r="G156" s="66"/>
      <c r="H156" s="4">
        <f>I156</f>
        <v>356.8</v>
      </c>
      <c r="I156" s="34">
        <f>I159</f>
        <v>356.8</v>
      </c>
      <c r="J156" s="4">
        <f t="shared" ref="J156:K156" si="23">J157</f>
        <v>0</v>
      </c>
      <c r="K156" s="4">
        <f t="shared" si="23"/>
        <v>0</v>
      </c>
      <c r="L156" s="4"/>
      <c r="M156" s="4"/>
      <c r="N156" s="15"/>
    </row>
    <row r="157" spans="1:14" ht="26.25">
      <c r="A157" s="152"/>
      <c r="B157" s="154"/>
      <c r="C157" s="156"/>
      <c r="D157" s="6" t="s">
        <v>5</v>
      </c>
      <c r="E157" s="61"/>
      <c r="F157" s="66"/>
      <c r="G157" s="66"/>
      <c r="H157" s="4"/>
      <c r="I157" s="34"/>
      <c r="J157" s="4"/>
      <c r="K157" s="4"/>
      <c r="L157" s="4"/>
      <c r="M157" s="4"/>
      <c r="N157" s="15"/>
    </row>
    <row r="158" spans="1:14" ht="30">
      <c r="A158" s="152"/>
      <c r="B158" s="154"/>
      <c r="C158" s="156"/>
      <c r="D158" s="66" t="s">
        <v>6</v>
      </c>
      <c r="E158" s="61"/>
      <c r="F158" s="66"/>
      <c r="G158" s="66"/>
      <c r="H158" s="4"/>
      <c r="I158" s="34"/>
      <c r="J158" s="4"/>
      <c r="K158" s="4"/>
      <c r="L158" s="4"/>
      <c r="M158" s="4"/>
      <c r="N158" s="15"/>
    </row>
    <row r="159" spans="1:14" ht="35.25" customHeight="1">
      <c r="A159" s="152"/>
      <c r="B159" s="154"/>
      <c r="C159" s="156"/>
      <c r="D159" s="66" t="s">
        <v>8</v>
      </c>
      <c r="E159" s="61" t="s">
        <v>37</v>
      </c>
      <c r="F159" s="66" t="s">
        <v>129</v>
      </c>
      <c r="G159" s="66">
        <v>600</v>
      </c>
      <c r="H159" s="4">
        <f>I159</f>
        <v>356.8</v>
      </c>
      <c r="I159" s="34">
        <v>356.8</v>
      </c>
      <c r="J159" s="4">
        <v>0</v>
      </c>
      <c r="K159" s="4">
        <v>0</v>
      </c>
      <c r="L159" s="4"/>
      <c r="M159" s="4"/>
      <c r="N159" s="15"/>
    </row>
    <row r="160" spans="1:14" ht="30">
      <c r="A160" s="152"/>
      <c r="B160" s="155"/>
      <c r="C160" s="156"/>
      <c r="D160" s="66" t="s">
        <v>7</v>
      </c>
      <c r="E160" s="61"/>
      <c r="F160" s="66"/>
      <c r="G160" s="66"/>
      <c r="H160" s="4"/>
      <c r="I160" s="34"/>
      <c r="J160" s="4"/>
      <c r="K160" s="4"/>
      <c r="L160" s="4"/>
      <c r="M160" s="4"/>
      <c r="N160" s="15"/>
    </row>
    <row r="161" spans="1:14" ht="30" customHeight="1">
      <c r="A161" s="152" t="s">
        <v>127</v>
      </c>
      <c r="B161" s="153" t="s">
        <v>130</v>
      </c>
      <c r="C161" s="156"/>
      <c r="D161" s="66" t="s">
        <v>18</v>
      </c>
      <c r="E161" s="61" t="s">
        <v>37</v>
      </c>
      <c r="F161" s="66" t="s">
        <v>131</v>
      </c>
      <c r="G161" s="66"/>
      <c r="H161" s="4">
        <f>I161</f>
        <v>200.7</v>
      </c>
      <c r="I161" s="34">
        <f>I164</f>
        <v>200.7</v>
      </c>
      <c r="J161" s="4">
        <f t="shared" ref="J161:K161" si="24">J162</f>
        <v>0</v>
      </c>
      <c r="K161" s="4">
        <f t="shared" si="24"/>
        <v>0</v>
      </c>
      <c r="L161" s="4"/>
      <c r="M161" s="4"/>
      <c r="N161" s="15"/>
    </row>
    <row r="162" spans="1:14" ht="26.25">
      <c r="A162" s="152"/>
      <c r="B162" s="154"/>
      <c r="C162" s="156"/>
      <c r="D162" s="6" t="s">
        <v>5</v>
      </c>
      <c r="E162" s="61"/>
      <c r="F162" s="66"/>
      <c r="G162" s="66"/>
      <c r="H162" s="4"/>
      <c r="I162" s="34"/>
      <c r="J162" s="4"/>
      <c r="K162" s="4"/>
      <c r="L162" s="4"/>
      <c r="M162" s="4"/>
      <c r="N162" s="15"/>
    </row>
    <row r="163" spans="1:14" ht="30">
      <c r="A163" s="152"/>
      <c r="B163" s="154"/>
      <c r="C163" s="156"/>
      <c r="D163" s="66" t="s">
        <v>6</v>
      </c>
      <c r="E163" s="61"/>
      <c r="F163" s="66"/>
      <c r="G163" s="66"/>
      <c r="H163" s="4"/>
      <c r="I163" s="34"/>
      <c r="J163" s="4"/>
      <c r="K163" s="4"/>
      <c r="L163" s="4"/>
      <c r="M163" s="4"/>
      <c r="N163" s="15"/>
    </row>
    <row r="164" spans="1:14" ht="30" customHeight="1">
      <c r="A164" s="152"/>
      <c r="B164" s="154"/>
      <c r="C164" s="156"/>
      <c r="D164" s="66" t="s">
        <v>8</v>
      </c>
      <c r="E164" s="61" t="s">
        <v>37</v>
      </c>
      <c r="F164" s="66" t="s">
        <v>131</v>
      </c>
      <c r="G164" s="66">
        <v>600</v>
      </c>
      <c r="H164" s="4">
        <f>I164</f>
        <v>200.7</v>
      </c>
      <c r="I164" s="34">
        <v>200.7</v>
      </c>
      <c r="J164" s="4">
        <v>0</v>
      </c>
      <c r="K164" s="4">
        <v>0</v>
      </c>
      <c r="L164" s="4"/>
      <c r="M164" s="4"/>
      <c r="N164" s="15"/>
    </row>
    <row r="165" spans="1:14" ht="30">
      <c r="A165" s="152"/>
      <c r="B165" s="155"/>
      <c r="C165" s="156"/>
      <c r="D165" s="66" t="s">
        <v>7</v>
      </c>
      <c r="E165" s="61"/>
      <c r="F165" s="66"/>
      <c r="G165" s="66"/>
      <c r="H165" s="4"/>
      <c r="I165" s="34"/>
      <c r="J165" s="4"/>
      <c r="K165" s="4"/>
      <c r="L165" s="4"/>
      <c r="M165" s="4"/>
      <c r="N165" s="15"/>
    </row>
    <row r="166" spans="1:14" ht="30" customHeight="1">
      <c r="A166" s="190" t="s">
        <v>46</v>
      </c>
      <c r="B166" s="185" t="s">
        <v>47</v>
      </c>
      <c r="C166" s="185" t="s">
        <v>19</v>
      </c>
      <c r="D166" s="66" t="s">
        <v>18</v>
      </c>
      <c r="E166" s="61" t="s">
        <v>104</v>
      </c>
      <c r="F166" s="66">
        <v>1530000000</v>
      </c>
      <c r="G166" s="66"/>
      <c r="H166" s="4">
        <f>I166+J166+K166</f>
        <v>75044.400000000009</v>
      </c>
      <c r="I166" s="34">
        <f>I167+I168+I169+I170</f>
        <v>28254.199999999997</v>
      </c>
      <c r="J166" s="4">
        <f t="shared" ref="J166:K166" si="25">J169+J170</f>
        <v>23395.100000000002</v>
      </c>
      <c r="K166" s="4">
        <f t="shared" si="25"/>
        <v>23395.100000000002</v>
      </c>
      <c r="L166" s="4"/>
      <c r="M166" s="4"/>
      <c r="N166" s="58"/>
    </row>
    <row r="167" spans="1:14" ht="30" customHeight="1">
      <c r="A167" s="191"/>
      <c r="B167" s="195"/>
      <c r="C167" s="185"/>
      <c r="D167" s="6" t="s">
        <v>5</v>
      </c>
      <c r="E167" s="61"/>
      <c r="F167" s="66"/>
      <c r="G167" s="66"/>
      <c r="H167" s="4"/>
      <c r="I167" s="34">
        <f>I177+I182</f>
        <v>906.59999999999991</v>
      </c>
      <c r="J167" s="4"/>
      <c r="K167" s="4"/>
      <c r="L167" s="4"/>
      <c r="M167" s="4"/>
      <c r="N167" s="4"/>
    </row>
    <row r="168" spans="1:14" ht="30">
      <c r="A168" s="191"/>
      <c r="B168" s="195"/>
      <c r="C168" s="185"/>
      <c r="D168" s="66" t="s">
        <v>6</v>
      </c>
      <c r="E168" s="61"/>
      <c r="F168" s="66"/>
      <c r="G168" s="66"/>
      <c r="H168" s="4"/>
      <c r="I168" s="34"/>
      <c r="J168" s="4"/>
      <c r="K168" s="4"/>
      <c r="L168" s="4"/>
      <c r="M168" s="4"/>
      <c r="N168" s="4"/>
    </row>
    <row r="169" spans="1:14" ht="30" customHeight="1">
      <c r="A169" s="191"/>
      <c r="B169" s="195"/>
      <c r="C169" s="185"/>
      <c r="D169" s="66" t="s">
        <v>8</v>
      </c>
      <c r="E169" s="61" t="s">
        <v>104</v>
      </c>
      <c r="F169" s="66">
        <v>1530000000</v>
      </c>
      <c r="G169" s="66"/>
      <c r="H169" s="4">
        <f>I169+J169+K169</f>
        <v>68652.899999999994</v>
      </c>
      <c r="I169" s="34">
        <f>I174</f>
        <v>24646.1</v>
      </c>
      <c r="J169" s="4">
        <f t="shared" ref="J169:K169" si="26">J174</f>
        <v>22003.4</v>
      </c>
      <c r="K169" s="4">
        <f t="shared" si="26"/>
        <v>22003.4</v>
      </c>
      <c r="L169" s="4"/>
      <c r="M169" s="4"/>
      <c r="N169" s="4"/>
    </row>
    <row r="170" spans="1:14" ht="30">
      <c r="A170" s="192"/>
      <c r="B170" s="195"/>
      <c r="C170" s="185"/>
      <c r="D170" s="66" t="s">
        <v>7</v>
      </c>
      <c r="E170" s="61" t="s">
        <v>104</v>
      </c>
      <c r="F170" s="66">
        <v>1530000000</v>
      </c>
      <c r="G170" s="66"/>
      <c r="H170" s="4">
        <f>I170+J170+K170</f>
        <v>5484.9</v>
      </c>
      <c r="I170" s="34">
        <f>I175</f>
        <v>2701.5</v>
      </c>
      <c r="J170" s="4">
        <v>1391.7</v>
      </c>
      <c r="K170" s="4">
        <v>1391.7</v>
      </c>
      <c r="L170" s="4"/>
      <c r="M170" s="4"/>
      <c r="N170" s="4"/>
    </row>
    <row r="171" spans="1:14" ht="30" customHeight="1">
      <c r="A171" s="152" t="s">
        <v>48</v>
      </c>
      <c r="B171" s="156" t="s">
        <v>49</v>
      </c>
      <c r="C171" s="156"/>
      <c r="D171" s="66" t="s">
        <v>18</v>
      </c>
      <c r="E171" s="61" t="s">
        <v>104</v>
      </c>
      <c r="F171" s="66">
        <v>1530042390</v>
      </c>
      <c r="G171" s="66"/>
      <c r="H171" s="4">
        <f>I171+J171+K171</f>
        <v>74137.8</v>
      </c>
      <c r="I171" s="34">
        <f t="shared" ref="I171:K171" si="27">I174+I175</f>
        <v>27347.599999999999</v>
      </c>
      <c r="J171" s="4">
        <f t="shared" si="27"/>
        <v>23395.100000000002</v>
      </c>
      <c r="K171" s="4">
        <f t="shared" si="27"/>
        <v>23395.100000000002</v>
      </c>
      <c r="L171" s="4"/>
      <c r="M171" s="4"/>
      <c r="N171" s="4"/>
    </row>
    <row r="172" spans="1:14" ht="26.25">
      <c r="A172" s="152"/>
      <c r="B172" s="156"/>
      <c r="C172" s="156"/>
      <c r="D172" s="6" t="s">
        <v>5</v>
      </c>
      <c r="E172" s="61"/>
      <c r="F172" s="66"/>
      <c r="G172" s="66"/>
      <c r="H172" s="4"/>
      <c r="I172" s="34"/>
      <c r="J172" s="4"/>
      <c r="K172" s="4"/>
      <c r="L172" s="4"/>
      <c r="M172" s="4"/>
      <c r="N172" s="4"/>
    </row>
    <row r="173" spans="1:14" ht="30">
      <c r="A173" s="152"/>
      <c r="B173" s="156"/>
      <c r="C173" s="156"/>
      <c r="D173" s="66" t="s">
        <v>6</v>
      </c>
      <c r="E173" s="61"/>
      <c r="F173" s="66"/>
      <c r="G173" s="66"/>
      <c r="H173" s="4"/>
      <c r="I173" s="34"/>
      <c r="J173" s="4"/>
      <c r="K173" s="4"/>
      <c r="L173" s="4"/>
      <c r="M173" s="4"/>
      <c r="N173" s="4"/>
    </row>
    <row r="174" spans="1:14" ht="30">
      <c r="A174" s="152"/>
      <c r="B174" s="156"/>
      <c r="C174" s="156"/>
      <c r="D174" s="66" t="s">
        <v>8</v>
      </c>
      <c r="E174" s="61" t="s">
        <v>104</v>
      </c>
      <c r="F174" s="66">
        <v>1530042390</v>
      </c>
      <c r="G174" s="66">
        <v>600</v>
      </c>
      <c r="H174" s="4">
        <f>I174+J174+K174</f>
        <v>68652.899999999994</v>
      </c>
      <c r="I174" s="34">
        <v>24646.1</v>
      </c>
      <c r="J174" s="4">
        <v>22003.4</v>
      </c>
      <c r="K174" s="4">
        <v>22003.4</v>
      </c>
      <c r="L174" s="4"/>
      <c r="M174" s="4"/>
      <c r="N174" s="15"/>
    </row>
    <row r="175" spans="1:14" ht="30">
      <c r="A175" s="152"/>
      <c r="B175" s="156"/>
      <c r="C175" s="156"/>
      <c r="D175" s="66" t="s">
        <v>7</v>
      </c>
      <c r="E175" s="61" t="s">
        <v>104</v>
      </c>
      <c r="F175" s="66">
        <v>1530042390</v>
      </c>
      <c r="G175" s="66">
        <v>900</v>
      </c>
      <c r="H175" s="4">
        <f>I175+J175+K175</f>
        <v>5484.9</v>
      </c>
      <c r="I175" s="34">
        <v>2701.5</v>
      </c>
      <c r="J175" s="4">
        <v>1391.7</v>
      </c>
      <c r="K175" s="4">
        <v>1391.7</v>
      </c>
      <c r="L175" s="4"/>
      <c r="M175" s="4"/>
      <c r="N175" s="15"/>
    </row>
    <row r="176" spans="1:14" ht="30" customHeight="1">
      <c r="A176" s="152" t="s">
        <v>118</v>
      </c>
      <c r="B176" s="174" t="s">
        <v>108</v>
      </c>
      <c r="C176" s="156"/>
      <c r="D176" s="66" t="s">
        <v>18</v>
      </c>
      <c r="E176" s="61" t="s">
        <v>37</v>
      </c>
      <c r="F176" s="66">
        <v>1530072010</v>
      </c>
      <c r="G176" s="66"/>
      <c r="H176" s="4">
        <f t="shared" ref="H176:H177" si="28">I176+J176+K176</f>
        <v>59.8</v>
      </c>
      <c r="I176" s="34">
        <f>I177</f>
        <v>59.8</v>
      </c>
      <c r="J176" s="4">
        <v>0</v>
      </c>
      <c r="K176" s="4">
        <v>0</v>
      </c>
      <c r="L176" s="4"/>
      <c r="M176" s="4"/>
      <c r="N176" s="15"/>
    </row>
    <row r="177" spans="1:14" ht="26.25">
      <c r="A177" s="152"/>
      <c r="B177" s="176"/>
      <c r="C177" s="156"/>
      <c r="D177" s="6" t="s">
        <v>5</v>
      </c>
      <c r="E177" s="61" t="s">
        <v>37</v>
      </c>
      <c r="F177" s="66">
        <v>1530072010</v>
      </c>
      <c r="G177" s="66">
        <v>600</v>
      </c>
      <c r="H177" s="4">
        <f t="shared" si="28"/>
        <v>59.8</v>
      </c>
      <c r="I177" s="34">
        <v>59.8</v>
      </c>
      <c r="J177" s="4">
        <v>0</v>
      </c>
      <c r="K177" s="4">
        <v>0</v>
      </c>
      <c r="L177" s="4"/>
      <c r="M177" s="4"/>
      <c r="N177" s="15"/>
    </row>
    <row r="178" spans="1:14" ht="30">
      <c r="A178" s="152"/>
      <c r="B178" s="176"/>
      <c r="C178" s="156"/>
      <c r="D178" s="66" t="s">
        <v>6</v>
      </c>
      <c r="E178" s="61"/>
      <c r="F178" s="66"/>
      <c r="G178" s="66"/>
      <c r="H178" s="4"/>
      <c r="I178" s="34"/>
      <c r="J178" s="4"/>
      <c r="K178" s="4"/>
      <c r="L178" s="4"/>
      <c r="M178" s="4"/>
      <c r="N178" s="4"/>
    </row>
    <row r="179" spans="1:14" ht="30" customHeight="1">
      <c r="A179" s="152"/>
      <c r="B179" s="176"/>
      <c r="C179" s="156"/>
      <c r="D179" s="66" t="s">
        <v>8</v>
      </c>
      <c r="E179" s="61"/>
      <c r="F179" s="66"/>
      <c r="G179" s="66"/>
      <c r="H179" s="4"/>
      <c r="I179" s="34"/>
      <c r="J179" s="4"/>
      <c r="K179" s="4"/>
      <c r="L179" s="4"/>
      <c r="M179" s="4"/>
      <c r="N179" s="4"/>
    </row>
    <row r="180" spans="1:14" ht="45" customHeight="1">
      <c r="A180" s="152"/>
      <c r="B180" s="176"/>
      <c r="C180" s="156"/>
      <c r="D180" s="66" t="s">
        <v>7</v>
      </c>
      <c r="E180" s="61"/>
      <c r="F180" s="66"/>
      <c r="G180" s="66"/>
      <c r="H180" s="4"/>
      <c r="I180" s="34"/>
      <c r="J180" s="4"/>
      <c r="K180" s="4"/>
      <c r="L180" s="4"/>
      <c r="M180" s="4"/>
      <c r="N180" s="4"/>
    </row>
    <row r="181" spans="1:14" ht="33" customHeight="1">
      <c r="A181" s="152" t="s">
        <v>119</v>
      </c>
      <c r="B181" s="174" t="s">
        <v>120</v>
      </c>
      <c r="C181" s="156"/>
      <c r="D181" s="66" t="s">
        <v>18</v>
      </c>
      <c r="E181" s="61" t="s">
        <v>37</v>
      </c>
      <c r="F181" s="66">
        <v>1530072050</v>
      </c>
      <c r="G181" s="66"/>
      <c r="H181" s="4">
        <f t="shared" ref="H181:H182" si="29">I181+J181+K181</f>
        <v>846.8</v>
      </c>
      <c r="I181" s="34">
        <f>I182</f>
        <v>846.8</v>
      </c>
      <c r="J181" s="4">
        <v>0</v>
      </c>
      <c r="K181" s="4">
        <v>0</v>
      </c>
      <c r="L181" s="4"/>
      <c r="M181" s="4"/>
      <c r="N181" s="4"/>
    </row>
    <row r="182" spans="1:14" ht="34.5" customHeight="1">
      <c r="A182" s="152"/>
      <c r="B182" s="174"/>
      <c r="C182" s="156"/>
      <c r="D182" s="6" t="s">
        <v>5</v>
      </c>
      <c r="E182" s="61" t="s">
        <v>37</v>
      </c>
      <c r="F182" s="66">
        <v>1530072050</v>
      </c>
      <c r="G182" s="66">
        <v>600</v>
      </c>
      <c r="H182" s="4">
        <f t="shared" si="29"/>
        <v>846.8</v>
      </c>
      <c r="I182" s="34">
        <v>846.8</v>
      </c>
      <c r="J182" s="4">
        <v>0</v>
      </c>
      <c r="K182" s="4">
        <v>0</v>
      </c>
      <c r="L182" s="4"/>
      <c r="M182" s="4"/>
      <c r="N182" s="4"/>
    </row>
    <row r="183" spans="1:14" ht="33" customHeight="1">
      <c r="A183" s="152"/>
      <c r="B183" s="174"/>
      <c r="C183" s="156"/>
      <c r="D183" s="66" t="s">
        <v>6</v>
      </c>
      <c r="E183" s="61"/>
      <c r="F183" s="66"/>
      <c r="G183" s="66"/>
      <c r="H183" s="4"/>
      <c r="I183" s="34"/>
      <c r="J183" s="4"/>
      <c r="K183" s="4"/>
      <c r="L183" s="4"/>
      <c r="M183" s="4"/>
      <c r="N183" s="4"/>
    </row>
    <row r="184" spans="1:14" ht="31.5" customHeight="1">
      <c r="A184" s="152"/>
      <c r="B184" s="174"/>
      <c r="C184" s="156"/>
      <c r="D184" s="66" t="s">
        <v>8</v>
      </c>
      <c r="E184" s="61"/>
      <c r="F184" s="66"/>
      <c r="G184" s="66"/>
      <c r="H184" s="4"/>
      <c r="I184" s="34"/>
      <c r="J184" s="4"/>
      <c r="K184" s="4"/>
      <c r="L184" s="4"/>
      <c r="M184" s="4"/>
      <c r="N184" s="4"/>
    </row>
    <row r="185" spans="1:14" ht="22.5" customHeight="1">
      <c r="A185" s="152"/>
      <c r="B185" s="174"/>
      <c r="C185" s="156"/>
      <c r="D185" s="66" t="s">
        <v>7</v>
      </c>
      <c r="E185" s="61"/>
      <c r="F185" s="66"/>
      <c r="G185" s="66"/>
      <c r="H185" s="4"/>
      <c r="I185" s="34"/>
      <c r="J185" s="4"/>
      <c r="K185" s="4"/>
      <c r="L185" s="4"/>
      <c r="M185" s="4"/>
      <c r="N185" s="4"/>
    </row>
    <row r="186" spans="1:14" ht="30.75" customHeight="1">
      <c r="A186" s="181">
        <v>4</v>
      </c>
      <c r="B186" s="197" t="s">
        <v>91</v>
      </c>
      <c r="C186" s="153" t="s">
        <v>19</v>
      </c>
      <c r="D186" s="66" t="s">
        <v>18</v>
      </c>
      <c r="E186" s="61" t="s">
        <v>64</v>
      </c>
      <c r="F186" s="66">
        <v>1500000000</v>
      </c>
      <c r="G186" s="66"/>
      <c r="H186" s="4">
        <f>I186+J186+K186</f>
        <v>162346.4</v>
      </c>
      <c r="I186" s="34">
        <f t="shared" ref="I186:K186" si="30">I187+I189+I190</f>
        <v>54841.600000000006</v>
      </c>
      <c r="J186" s="4">
        <f t="shared" si="30"/>
        <v>53752.399999999994</v>
      </c>
      <c r="K186" s="4">
        <f t="shared" si="30"/>
        <v>53752.399999999994</v>
      </c>
      <c r="L186" s="4"/>
      <c r="M186" s="4"/>
      <c r="N186" s="4"/>
    </row>
    <row r="187" spans="1:14" ht="42.75" customHeight="1">
      <c r="A187" s="160"/>
      <c r="B187" s="160"/>
      <c r="C187" s="161"/>
      <c r="D187" s="6" t="s">
        <v>5</v>
      </c>
      <c r="E187" s="61" t="s">
        <v>64</v>
      </c>
      <c r="F187" s="66">
        <v>1500000000</v>
      </c>
      <c r="G187" s="66"/>
      <c r="H187" s="4">
        <f>I187+J187+K187</f>
        <v>52877.999999999993</v>
      </c>
      <c r="I187" s="34">
        <f>I199+I204+I215</f>
        <v>18168.8</v>
      </c>
      <c r="J187" s="4">
        <f>J199+J204</f>
        <v>17354.599999999999</v>
      </c>
      <c r="K187" s="4">
        <f>K199+K204</f>
        <v>17354.599999999999</v>
      </c>
      <c r="L187" s="4"/>
      <c r="M187" s="4"/>
      <c r="N187" s="15"/>
    </row>
    <row r="188" spans="1:14" ht="30.75" customHeight="1">
      <c r="A188" s="160"/>
      <c r="B188" s="160"/>
      <c r="C188" s="161"/>
      <c r="D188" s="66" t="s">
        <v>6</v>
      </c>
      <c r="E188" s="61"/>
      <c r="F188" s="66"/>
      <c r="G188" s="66"/>
      <c r="H188" s="4"/>
      <c r="I188" s="34"/>
      <c r="J188" s="4"/>
      <c r="K188" s="4"/>
      <c r="L188" s="4"/>
      <c r="M188" s="4"/>
      <c r="N188" s="4"/>
    </row>
    <row r="189" spans="1:14" ht="30.75" customHeight="1">
      <c r="A189" s="160"/>
      <c r="B189" s="160"/>
      <c r="C189" s="161"/>
      <c r="D189" s="65" t="s">
        <v>8</v>
      </c>
      <c r="E189" s="61" t="s">
        <v>64</v>
      </c>
      <c r="F189" s="66">
        <v>1500000000</v>
      </c>
      <c r="G189" s="66"/>
      <c r="H189" s="4">
        <f>I189+J189+K189</f>
        <v>35629.300000000003</v>
      </c>
      <c r="I189" s="34">
        <f>I196+I212</f>
        <v>12155.1</v>
      </c>
      <c r="J189" s="4">
        <f t="shared" ref="J189:K189" si="31">J196</f>
        <v>11737.1</v>
      </c>
      <c r="K189" s="4">
        <f t="shared" si="31"/>
        <v>11737.1</v>
      </c>
      <c r="L189" s="4"/>
      <c r="M189" s="4"/>
      <c r="N189" s="4"/>
    </row>
    <row r="190" spans="1:14" ht="30.75" customHeight="1">
      <c r="A190" s="167"/>
      <c r="B190" s="167"/>
      <c r="C190" s="187"/>
      <c r="D190" s="66" t="s">
        <v>7</v>
      </c>
      <c r="E190" s="61" t="s">
        <v>64</v>
      </c>
      <c r="F190" s="66">
        <v>1500000000</v>
      </c>
      <c r="G190" s="66"/>
      <c r="H190" s="4">
        <f>I190+J190+K190</f>
        <v>73839.100000000006</v>
      </c>
      <c r="I190" s="34">
        <f t="shared" ref="I190:K190" si="32">I197</f>
        <v>24517.7</v>
      </c>
      <c r="J190" s="4">
        <f t="shared" si="32"/>
        <v>24660.7</v>
      </c>
      <c r="K190" s="4">
        <f t="shared" si="32"/>
        <v>24660.7</v>
      </c>
      <c r="L190" s="4"/>
      <c r="M190" s="4"/>
      <c r="N190" s="4"/>
    </row>
    <row r="191" spans="1:14" ht="30" customHeight="1">
      <c r="A191" s="152" t="s">
        <v>92</v>
      </c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</row>
    <row r="192" spans="1:14" ht="42" customHeight="1">
      <c r="A192" s="152" t="s">
        <v>71</v>
      </c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</row>
    <row r="193" spans="1:14" ht="34.5" customHeight="1">
      <c r="A193" s="159" t="s">
        <v>55</v>
      </c>
      <c r="B193" s="153" t="s">
        <v>63</v>
      </c>
      <c r="C193" s="162"/>
      <c r="D193" s="66" t="s">
        <v>18</v>
      </c>
      <c r="E193" s="61" t="s">
        <v>64</v>
      </c>
      <c r="F193" s="62"/>
      <c r="G193" s="62"/>
      <c r="H193" s="4">
        <f>I193+J193+K193</f>
        <v>109208.00000000001</v>
      </c>
      <c r="I193" s="34">
        <f t="shared" ref="I193:K193" si="33">I196+I197</f>
        <v>36412.400000000001</v>
      </c>
      <c r="J193" s="4">
        <f t="shared" si="33"/>
        <v>36397.800000000003</v>
      </c>
      <c r="K193" s="4">
        <f t="shared" si="33"/>
        <v>36397.800000000003</v>
      </c>
      <c r="L193" s="62"/>
      <c r="M193" s="62"/>
      <c r="N193" s="30"/>
    </row>
    <row r="194" spans="1:14" ht="34.5" customHeight="1">
      <c r="A194" s="160"/>
      <c r="B194" s="161"/>
      <c r="C194" s="161"/>
      <c r="D194" s="6" t="s">
        <v>5</v>
      </c>
      <c r="E194" s="28"/>
      <c r="F194" s="66"/>
      <c r="G194" s="66"/>
      <c r="H194" s="4"/>
      <c r="I194" s="34"/>
      <c r="J194" s="4"/>
      <c r="K194" s="4"/>
      <c r="L194" s="29"/>
      <c r="M194" s="29"/>
      <c r="N194" s="15"/>
    </row>
    <row r="195" spans="1:14" ht="34.5" customHeight="1">
      <c r="A195" s="160"/>
      <c r="B195" s="161"/>
      <c r="C195" s="161"/>
      <c r="D195" s="66" t="s">
        <v>6</v>
      </c>
      <c r="E195" s="61"/>
      <c r="F195" s="66"/>
      <c r="G195" s="66"/>
      <c r="H195" s="4"/>
      <c r="I195" s="34"/>
      <c r="J195" s="4"/>
      <c r="K195" s="4"/>
      <c r="L195" s="4"/>
      <c r="M195" s="4"/>
      <c r="N195" s="15"/>
    </row>
    <row r="196" spans="1:14" ht="34.5" customHeight="1">
      <c r="A196" s="160"/>
      <c r="B196" s="161"/>
      <c r="C196" s="161"/>
      <c r="D196" s="65" t="s">
        <v>8</v>
      </c>
      <c r="E196" s="61" t="s">
        <v>64</v>
      </c>
      <c r="F196" s="66">
        <v>1540043290</v>
      </c>
      <c r="G196" s="66">
        <v>600</v>
      </c>
      <c r="H196" s="4">
        <f>I196+J196+K196</f>
        <v>35368.9</v>
      </c>
      <c r="I196" s="34">
        <v>11894.7</v>
      </c>
      <c r="J196" s="4">
        <v>11737.1</v>
      </c>
      <c r="K196" s="4">
        <v>11737.1</v>
      </c>
      <c r="L196" s="4"/>
      <c r="M196" s="4"/>
      <c r="N196" s="15"/>
    </row>
    <row r="197" spans="1:14" ht="46.5" customHeight="1">
      <c r="A197" s="160"/>
      <c r="B197" s="161"/>
      <c r="C197" s="161"/>
      <c r="D197" s="66" t="s">
        <v>7</v>
      </c>
      <c r="E197" s="61" t="s">
        <v>64</v>
      </c>
      <c r="F197" s="66">
        <v>1540043290</v>
      </c>
      <c r="G197" s="66">
        <v>600</v>
      </c>
      <c r="H197" s="4">
        <f>I197+J197+K197</f>
        <v>73839.100000000006</v>
      </c>
      <c r="I197" s="34">
        <v>24517.7</v>
      </c>
      <c r="J197" s="4">
        <v>24660.7</v>
      </c>
      <c r="K197" s="4">
        <v>24660.7</v>
      </c>
      <c r="L197" s="4"/>
      <c r="M197" s="4"/>
      <c r="N197" s="15"/>
    </row>
    <row r="198" spans="1:14" ht="34.5" customHeight="1">
      <c r="A198" s="152" t="s">
        <v>57</v>
      </c>
      <c r="B198" s="156" t="s">
        <v>67</v>
      </c>
      <c r="C198" s="156"/>
      <c r="D198" s="66" t="s">
        <v>18</v>
      </c>
      <c r="E198" s="61" t="s">
        <v>64</v>
      </c>
      <c r="F198" s="66">
        <v>1540073180</v>
      </c>
      <c r="G198" s="66"/>
      <c r="H198" s="4">
        <f>I198+J198+K198</f>
        <v>5082.5</v>
      </c>
      <c r="I198" s="34">
        <f>I199</f>
        <v>2227.5</v>
      </c>
      <c r="J198" s="4">
        <f t="shared" ref="J198:K198" si="34">J199</f>
        <v>1427.5</v>
      </c>
      <c r="K198" s="4">
        <f t="shared" si="34"/>
        <v>1427.5</v>
      </c>
      <c r="L198" s="4"/>
      <c r="M198" s="4"/>
      <c r="N198" s="15"/>
    </row>
    <row r="199" spans="1:14" ht="34.5" customHeight="1">
      <c r="A199" s="152"/>
      <c r="B199" s="156"/>
      <c r="C199" s="156"/>
      <c r="D199" s="6" t="s">
        <v>5</v>
      </c>
      <c r="E199" s="61" t="s">
        <v>64</v>
      </c>
      <c r="F199" s="66">
        <v>1540073180</v>
      </c>
      <c r="G199" s="66">
        <v>300</v>
      </c>
      <c r="H199" s="4">
        <f>I199+J199+K199</f>
        <v>5082.5</v>
      </c>
      <c r="I199" s="34">
        <v>2227.5</v>
      </c>
      <c r="J199" s="4">
        <v>1427.5</v>
      </c>
      <c r="K199" s="4">
        <v>1427.5</v>
      </c>
      <c r="L199" s="4"/>
      <c r="M199" s="4"/>
      <c r="N199" s="15"/>
    </row>
    <row r="200" spans="1:14" ht="34.5" customHeight="1">
      <c r="A200" s="152"/>
      <c r="B200" s="156"/>
      <c r="C200" s="156"/>
      <c r="D200" s="66" t="s">
        <v>6</v>
      </c>
      <c r="E200" s="61"/>
      <c r="F200" s="66"/>
      <c r="G200" s="66"/>
      <c r="H200" s="4"/>
      <c r="I200" s="34"/>
      <c r="J200" s="4"/>
      <c r="K200" s="4"/>
      <c r="L200" s="4"/>
      <c r="M200" s="4"/>
      <c r="N200" s="15"/>
    </row>
    <row r="201" spans="1:14" ht="39.75" customHeight="1">
      <c r="A201" s="152"/>
      <c r="B201" s="156"/>
      <c r="C201" s="156"/>
      <c r="D201" s="65" t="s">
        <v>8</v>
      </c>
      <c r="E201" s="61"/>
      <c r="F201" s="66"/>
      <c r="G201" s="66"/>
      <c r="H201" s="4"/>
      <c r="I201" s="34"/>
      <c r="J201" s="4"/>
      <c r="K201" s="4"/>
      <c r="L201" s="4"/>
      <c r="M201" s="4"/>
      <c r="N201" s="15"/>
    </row>
    <row r="202" spans="1:14" ht="47.25" customHeight="1">
      <c r="A202" s="152"/>
      <c r="B202" s="156"/>
      <c r="C202" s="156"/>
      <c r="D202" s="66" t="s">
        <v>7</v>
      </c>
      <c r="E202" s="61"/>
      <c r="F202" s="66"/>
      <c r="G202" s="66"/>
      <c r="H202" s="4"/>
      <c r="I202" s="34"/>
      <c r="J202" s="4"/>
      <c r="K202" s="4"/>
      <c r="L202" s="4"/>
      <c r="M202" s="4"/>
      <c r="N202" s="15"/>
    </row>
    <row r="203" spans="1:14" ht="32.25" customHeight="1">
      <c r="A203" s="152" t="s">
        <v>105</v>
      </c>
      <c r="B203" s="156" t="s">
        <v>93</v>
      </c>
      <c r="C203" s="156"/>
      <c r="D203" s="66" t="s">
        <v>18</v>
      </c>
      <c r="E203" s="61" t="s">
        <v>64</v>
      </c>
      <c r="F203" s="66">
        <v>1540073190</v>
      </c>
      <c r="G203" s="66"/>
      <c r="H203" s="4">
        <f>I203+J203+K203</f>
        <v>47781.3</v>
      </c>
      <c r="I203" s="34">
        <f t="shared" ref="I203:K203" si="35">I204</f>
        <v>15927.1</v>
      </c>
      <c r="J203" s="4">
        <f t="shared" si="35"/>
        <v>15927.1</v>
      </c>
      <c r="K203" s="4">
        <f t="shared" si="35"/>
        <v>15927.1</v>
      </c>
      <c r="L203" s="4"/>
      <c r="M203" s="4"/>
      <c r="N203" s="15"/>
    </row>
    <row r="204" spans="1:14" ht="30.75" customHeight="1">
      <c r="A204" s="152"/>
      <c r="B204" s="156"/>
      <c r="C204" s="156"/>
      <c r="D204" s="67" t="s">
        <v>5</v>
      </c>
      <c r="E204" s="61" t="s">
        <v>64</v>
      </c>
      <c r="F204" s="66">
        <v>1540073190</v>
      </c>
      <c r="G204" s="66">
        <v>300</v>
      </c>
      <c r="H204" s="4">
        <f>I204+J204+K204</f>
        <v>47781.3</v>
      </c>
      <c r="I204" s="34">
        <v>15927.1</v>
      </c>
      <c r="J204" s="4">
        <v>15927.1</v>
      </c>
      <c r="K204" s="4">
        <v>15927.1</v>
      </c>
      <c r="L204" s="4"/>
      <c r="M204" s="4"/>
      <c r="N204" s="15"/>
    </row>
    <row r="205" spans="1:14" ht="30.75" customHeight="1">
      <c r="A205" s="152"/>
      <c r="B205" s="156"/>
      <c r="C205" s="156"/>
      <c r="D205" s="66" t="s">
        <v>6</v>
      </c>
      <c r="E205" s="61"/>
      <c r="F205" s="66"/>
      <c r="G205" s="66"/>
      <c r="H205" s="4"/>
      <c r="I205" s="34"/>
      <c r="J205" s="4"/>
      <c r="K205" s="4"/>
      <c r="L205" s="4"/>
      <c r="M205" s="4"/>
      <c r="N205" s="15"/>
    </row>
    <row r="206" spans="1:14" ht="30">
      <c r="A206" s="152"/>
      <c r="B206" s="156"/>
      <c r="C206" s="156"/>
      <c r="D206" s="65" t="s">
        <v>8</v>
      </c>
      <c r="E206" s="61"/>
      <c r="F206" s="66"/>
      <c r="G206" s="66"/>
      <c r="H206" s="4"/>
      <c r="I206" s="34"/>
      <c r="J206" s="4"/>
      <c r="K206" s="4"/>
      <c r="L206" s="4"/>
      <c r="M206" s="4"/>
      <c r="N206" s="15"/>
    </row>
    <row r="207" spans="1:14" ht="30">
      <c r="A207" s="152"/>
      <c r="B207" s="156"/>
      <c r="C207" s="156"/>
      <c r="D207" s="66" t="s">
        <v>7</v>
      </c>
      <c r="E207" s="61"/>
      <c r="F207" s="66"/>
      <c r="G207" s="66"/>
      <c r="H207" s="4"/>
      <c r="I207" s="34"/>
      <c r="J207" s="4"/>
      <c r="K207" s="4"/>
      <c r="L207" s="4"/>
      <c r="M207" s="4"/>
      <c r="N207" s="15"/>
    </row>
    <row r="208" spans="1:14">
      <c r="A208" s="63"/>
      <c r="B208" s="64"/>
      <c r="C208" s="64"/>
      <c r="D208" s="66"/>
      <c r="E208" s="61"/>
      <c r="F208" s="66"/>
      <c r="G208" s="66"/>
      <c r="H208" s="4"/>
      <c r="I208" s="34"/>
      <c r="J208" s="4"/>
      <c r="K208" s="4"/>
      <c r="L208" s="4"/>
      <c r="M208" s="4"/>
      <c r="N208" s="15"/>
    </row>
    <row r="209" spans="1:14" ht="15" customHeight="1">
      <c r="A209" s="152" t="s">
        <v>122</v>
      </c>
      <c r="B209" s="156" t="s">
        <v>121</v>
      </c>
      <c r="C209" s="156"/>
      <c r="D209" s="6" t="s">
        <v>18</v>
      </c>
      <c r="E209" s="61" t="s">
        <v>64</v>
      </c>
      <c r="F209" s="66">
        <v>1540043240</v>
      </c>
      <c r="G209" s="66"/>
      <c r="H209" s="4">
        <f t="shared" ref="H209" si="36">I209+J209+K209</f>
        <v>260.39999999999998</v>
      </c>
      <c r="I209" s="34">
        <f>I212</f>
        <v>260.39999999999998</v>
      </c>
      <c r="J209" s="4">
        <v>0</v>
      </c>
      <c r="K209" s="4">
        <v>0</v>
      </c>
      <c r="L209" s="4"/>
      <c r="M209" s="4"/>
      <c r="N209" s="15"/>
    </row>
    <row r="210" spans="1:14" ht="26.25">
      <c r="A210" s="152"/>
      <c r="B210" s="156"/>
      <c r="C210" s="156"/>
      <c r="D210" s="6" t="s">
        <v>5</v>
      </c>
      <c r="E210" s="61"/>
      <c r="F210" s="66"/>
      <c r="G210" s="66"/>
      <c r="H210" s="4"/>
      <c r="I210" s="34"/>
      <c r="J210" s="4"/>
      <c r="K210" s="4"/>
      <c r="L210" s="4"/>
      <c r="M210" s="4"/>
      <c r="N210" s="15"/>
    </row>
    <row r="211" spans="1:14" ht="26.25">
      <c r="A211" s="152"/>
      <c r="B211" s="156"/>
      <c r="C211" s="156"/>
      <c r="D211" s="6" t="s">
        <v>6</v>
      </c>
      <c r="E211" s="61"/>
      <c r="F211" s="66"/>
      <c r="G211" s="66"/>
      <c r="H211" s="4"/>
      <c r="I211" s="34"/>
      <c r="J211" s="4"/>
      <c r="K211" s="4"/>
      <c r="L211" s="4"/>
      <c r="M211" s="4"/>
      <c r="N211" s="15"/>
    </row>
    <row r="212" spans="1:14" ht="25.5">
      <c r="A212" s="152"/>
      <c r="B212" s="156"/>
      <c r="C212" s="156"/>
      <c r="D212" s="67" t="s">
        <v>8</v>
      </c>
      <c r="E212" s="61" t="s">
        <v>64</v>
      </c>
      <c r="F212" s="66">
        <v>1540043240</v>
      </c>
      <c r="G212" s="66">
        <v>600</v>
      </c>
      <c r="H212" s="4">
        <f>I212+J212+K212</f>
        <v>260.39999999999998</v>
      </c>
      <c r="I212" s="34">
        <v>260.39999999999998</v>
      </c>
      <c r="J212" s="4">
        <v>0</v>
      </c>
      <c r="K212" s="4">
        <v>0</v>
      </c>
      <c r="L212" s="4"/>
      <c r="M212" s="4"/>
      <c r="N212" s="15"/>
    </row>
    <row r="213" spans="1:14" ht="26.25">
      <c r="A213" s="152"/>
      <c r="B213" s="156"/>
      <c r="C213" s="156"/>
      <c r="D213" s="6" t="s">
        <v>7</v>
      </c>
      <c r="E213" s="61"/>
      <c r="F213" s="66"/>
      <c r="G213" s="66"/>
      <c r="H213" s="4"/>
      <c r="I213" s="34"/>
      <c r="J213" s="4"/>
      <c r="K213" s="4"/>
      <c r="L213" s="4"/>
      <c r="M213" s="4"/>
      <c r="N213" s="15"/>
    </row>
    <row r="214" spans="1:14" ht="30" customHeight="1">
      <c r="A214" s="152" t="s">
        <v>123</v>
      </c>
      <c r="B214" s="174" t="s">
        <v>108</v>
      </c>
      <c r="C214" s="156"/>
      <c r="D214" s="6" t="s">
        <v>18</v>
      </c>
      <c r="E214" s="61" t="s">
        <v>64</v>
      </c>
      <c r="F214" s="66">
        <v>1540072010</v>
      </c>
      <c r="G214" s="66"/>
      <c r="H214" s="4">
        <f t="shared" ref="H214:H215" si="37">I214+J214+K214</f>
        <v>14.2</v>
      </c>
      <c r="I214" s="34">
        <f>I215</f>
        <v>14.2</v>
      </c>
      <c r="J214" s="4">
        <v>0</v>
      </c>
      <c r="K214" s="4">
        <v>0</v>
      </c>
      <c r="L214" s="4"/>
      <c r="M214" s="4"/>
      <c r="N214" s="15"/>
    </row>
    <row r="215" spans="1:14" ht="26.25">
      <c r="A215" s="152"/>
      <c r="B215" s="176"/>
      <c r="C215" s="156"/>
      <c r="D215" s="6" t="s">
        <v>5</v>
      </c>
      <c r="E215" s="61" t="s">
        <v>64</v>
      </c>
      <c r="F215" s="66">
        <v>1540072010</v>
      </c>
      <c r="G215" s="66">
        <v>600</v>
      </c>
      <c r="H215" s="4">
        <f t="shared" si="37"/>
        <v>14.2</v>
      </c>
      <c r="I215" s="34">
        <v>14.2</v>
      </c>
      <c r="J215" s="4">
        <v>0</v>
      </c>
      <c r="K215" s="4">
        <v>0</v>
      </c>
      <c r="L215" s="4"/>
      <c r="M215" s="4"/>
      <c r="N215" s="15"/>
    </row>
    <row r="216" spans="1:14" ht="30">
      <c r="A216" s="152"/>
      <c r="B216" s="176"/>
      <c r="C216" s="156"/>
      <c r="D216" s="66" t="s">
        <v>6</v>
      </c>
      <c r="E216" s="61"/>
      <c r="F216" s="66"/>
      <c r="G216" s="66"/>
      <c r="H216" s="4"/>
      <c r="I216" s="34"/>
      <c r="J216" s="4"/>
      <c r="K216" s="4"/>
      <c r="L216" s="4"/>
      <c r="M216" s="4"/>
      <c r="N216" s="4"/>
    </row>
    <row r="217" spans="1:14" ht="30">
      <c r="A217" s="152"/>
      <c r="B217" s="176"/>
      <c r="C217" s="156"/>
      <c r="D217" s="66" t="s">
        <v>8</v>
      </c>
      <c r="E217" s="61"/>
      <c r="F217" s="66"/>
      <c r="G217" s="66"/>
      <c r="H217" s="4"/>
      <c r="I217" s="34"/>
      <c r="J217" s="4"/>
      <c r="K217" s="4"/>
      <c r="L217" s="4"/>
      <c r="M217" s="4"/>
      <c r="N217" s="4"/>
    </row>
    <row r="218" spans="1:14" ht="30">
      <c r="A218" s="152"/>
      <c r="B218" s="176"/>
      <c r="C218" s="156"/>
      <c r="D218" s="66" t="s">
        <v>7</v>
      </c>
      <c r="E218" s="61"/>
      <c r="F218" s="66"/>
      <c r="G218" s="66"/>
      <c r="H218" s="4"/>
      <c r="I218" s="34"/>
      <c r="J218" s="4"/>
      <c r="K218" s="4"/>
      <c r="L218" s="4"/>
      <c r="M218" s="4"/>
      <c r="N218" s="4"/>
    </row>
    <row r="219" spans="1:14" ht="30" customHeight="1">
      <c r="A219" s="152" t="s">
        <v>58</v>
      </c>
      <c r="B219" s="156" t="s">
        <v>50</v>
      </c>
      <c r="C219" s="156" t="s">
        <v>19</v>
      </c>
      <c r="D219" s="66" t="s">
        <v>18</v>
      </c>
      <c r="E219" s="61" t="s">
        <v>68</v>
      </c>
      <c r="F219" s="66">
        <v>1500000000</v>
      </c>
      <c r="G219" s="66"/>
      <c r="H219" s="4">
        <f>I219+J219+K219</f>
        <v>117609.3</v>
      </c>
      <c r="I219" s="34">
        <f>I222+I223+I224</f>
        <v>38220.9</v>
      </c>
      <c r="J219" s="4">
        <f t="shared" ref="J219:K219" si="38">J222+J223+J224</f>
        <v>39653.4</v>
      </c>
      <c r="K219" s="4">
        <f t="shared" si="38"/>
        <v>39735</v>
      </c>
      <c r="L219" s="4"/>
      <c r="M219" s="4"/>
      <c r="N219" s="29"/>
    </row>
    <row r="220" spans="1:14" ht="26.25">
      <c r="A220" s="176"/>
      <c r="B220" s="176"/>
      <c r="C220" s="176"/>
      <c r="D220" s="6" t="s">
        <v>5</v>
      </c>
      <c r="E220" s="61"/>
      <c r="F220" s="66"/>
      <c r="G220" s="66"/>
      <c r="H220" s="4"/>
      <c r="I220" s="34"/>
      <c r="J220" s="4"/>
      <c r="K220" s="4"/>
      <c r="L220" s="4"/>
      <c r="M220" s="4"/>
      <c r="N220" s="4"/>
    </row>
    <row r="221" spans="1:14" ht="26.25">
      <c r="A221" s="176"/>
      <c r="B221" s="176"/>
      <c r="C221" s="176"/>
      <c r="D221" s="6" t="s">
        <v>6</v>
      </c>
      <c r="E221" s="61"/>
      <c r="F221" s="66"/>
      <c r="G221" s="66"/>
      <c r="H221" s="4"/>
      <c r="I221" s="34"/>
      <c r="J221" s="4"/>
      <c r="K221" s="4"/>
      <c r="L221" s="4"/>
      <c r="M221" s="4"/>
      <c r="N221" s="4"/>
    </row>
    <row r="222" spans="1:14" ht="15" customHeight="1">
      <c r="A222" s="176"/>
      <c r="B222" s="176"/>
      <c r="C222" s="176"/>
      <c r="D222" s="185" t="s">
        <v>8</v>
      </c>
      <c r="E222" s="194" t="s">
        <v>68</v>
      </c>
      <c r="F222" s="185">
        <v>1500000000</v>
      </c>
      <c r="G222" s="66">
        <v>100</v>
      </c>
      <c r="H222" s="4">
        <f>I222+J222+K222</f>
        <v>98863.599999999991</v>
      </c>
      <c r="I222" s="34">
        <f t="shared" ref="I222:K222" si="39">I229</f>
        <v>32534.2</v>
      </c>
      <c r="J222" s="4">
        <f t="shared" si="39"/>
        <v>33164.699999999997</v>
      </c>
      <c r="K222" s="4">
        <f t="shared" si="39"/>
        <v>33164.699999999997</v>
      </c>
      <c r="L222" s="4"/>
      <c r="M222" s="4"/>
      <c r="N222" s="4"/>
    </row>
    <row r="223" spans="1:14">
      <c r="A223" s="176"/>
      <c r="B223" s="176"/>
      <c r="C223" s="176"/>
      <c r="D223" s="195"/>
      <c r="E223" s="194"/>
      <c r="F223" s="195"/>
      <c r="G223" s="66">
        <v>200</v>
      </c>
      <c r="H223" s="4">
        <f>I223+J223+K223</f>
        <v>17713.099999999999</v>
      </c>
      <c r="I223" s="34">
        <f>I230</f>
        <v>5350.7</v>
      </c>
      <c r="J223" s="4">
        <f>J230</f>
        <v>6140.4</v>
      </c>
      <c r="K223" s="4">
        <f>K230</f>
        <v>6222</v>
      </c>
      <c r="L223" s="4"/>
      <c r="M223" s="4"/>
      <c r="N223" s="4"/>
    </row>
    <row r="224" spans="1:14">
      <c r="A224" s="176"/>
      <c r="B224" s="176"/>
      <c r="C224" s="176"/>
      <c r="D224" s="195"/>
      <c r="E224" s="194"/>
      <c r="F224" s="195"/>
      <c r="G224" s="66">
        <v>800</v>
      </c>
      <c r="H224" s="4">
        <f>I224+J224+K224</f>
        <v>1032.5999999999999</v>
      </c>
      <c r="I224" s="34">
        <f t="shared" ref="I224:K224" si="40">I231</f>
        <v>336</v>
      </c>
      <c r="J224" s="4">
        <f t="shared" si="40"/>
        <v>348.3</v>
      </c>
      <c r="K224" s="4">
        <f t="shared" si="40"/>
        <v>348.3</v>
      </c>
      <c r="L224" s="4"/>
      <c r="M224" s="4"/>
      <c r="N224" s="4"/>
    </row>
    <row r="225" spans="1:14" ht="26.25">
      <c r="A225" s="176"/>
      <c r="B225" s="176"/>
      <c r="C225" s="176"/>
      <c r="D225" s="6" t="s">
        <v>7</v>
      </c>
      <c r="E225" s="61"/>
      <c r="F225" s="66"/>
      <c r="G225" s="66"/>
      <c r="H225" s="4"/>
      <c r="I225" s="34"/>
      <c r="J225" s="4"/>
      <c r="K225" s="4"/>
      <c r="L225" s="4"/>
      <c r="M225" s="4"/>
      <c r="N225" s="4"/>
    </row>
    <row r="226" spans="1:14" ht="30">
      <c r="A226" s="152" t="s">
        <v>59</v>
      </c>
      <c r="B226" s="156" t="s">
        <v>56</v>
      </c>
      <c r="C226" s="156"/>
      <c r="D226" s="66" t="s">
        <v>18</v>
      </c>
      <c r="E226" s="61" t="s">
        <v>68</v>
      </c>
      <c r="F226" s="66">
        <v>1550043590</v>
      </c>
      <c r="G226" s="66"/>
      <c r="H226" s="4">
        <f>I226+J226+K226</f>
        <v>117609.3</v>
      </c>
      <c r="I226" s="34">
        <f>I229+I230+I231</f>
        <v>38220.9</v>
      </c>
      <c r="J226" s="4">
        <f t="shared" ref="J226:K226" si="41">J229+J230+J231</f>
        <v>39653.4</v>
      </c>
      <c r="K226" s="4">
        <f t="shared" si="41"/>
        <v>39735</v>
      </c>
      <c r="L226" s="4"/>
      <c r="M226" s="4"/>
      <c r="N226" s="4"/>
    </row>
    <row r="227" spans="1:14" ht="26.25">
      <c r="A227" s="152"/>
      <c r="B227" s="156"/>
      <c r="C227" s="156"/>
      <c r="D227" s="6" t="s">
        <v>5</v>
      </c>
      <c r="E227" s="61"/>
      <c r="F227" s="66"/>
      <c r="G227" s="66"/>
      <c r="H227" s="4"/>
      <c r="I227" s="34"/>
      <c r="J227" s="4"/>
      <c r="K227" s="4"/>
      <c r="L227" s="4"/>
      <c r="M227" s="4"/>
      <c r="N227" s="4"/>
    </row>
    <row r="228" spans="1:14" ht="30">
      <c r="A228" s="152"/>
      <c r="B228" s="156"/>
      <c r="C228" s="156"/>
      <c r="D228" s="66" t="s">
        <v>6</v>
      </c>
      <c r="E228" s="61"/>
      <c r="F228" s="66">
        <v>1500043590</v>
      </c>
      <c r="G228" s="66"/>
      <c r="H228" s="4"/>
      <c r="I228" s="34"/>
      <c r="J228" s="4"/>
      <c r="K228" s="4"/>
      <c r="L228" s="4"/>
      <c r="M228" s="4"/>
      <c r="N228" s="4"/>
    </row>
    <row r="229" spans="1:14" ht="15" customHeight="1">
      <c r="A229" s="152"/>
      <c r="B229" s="156"/>
      <c r="C229" s="156"/>
      <c r="D229" s="185" t="s">
        <v>8</v>
      </c>
      <c r="E229" s="194" t="s">
        <v>68</v>
      </c>
      <c r="F229" s="66">
        <v>1550043590</v>
      </c>
      <c r="G229" s="66">
        <v>100</v>
      </c>
      <c r="H229" s="4">
        <f>I229+J229+K229</f>
        <v>98863.599999999991</v>
      </c>
      <c r="I229" s="34">
        <v>32534.2</v>
      </c>
      <c r="J229" s="4">
        <v>33164.699999999997</v>
      </c>
      <c r="K229" s="4">
        <v>33164.699999999997</v>
      </c>
      <c r="L229" s="4"/>
      <c r="M229" s="4"/>
      <c r="N229" s="4"/>
    </row>
    <row r="230" spans="1:14">
      <c r="A230" s="152"/>
      <c r="B230" s="156"/>
      <c r="C230" s="156"/>
      <c r="D230" s="185"/>
      <c r="E230" s="194"/>
      <c r="F230" s="66">
        <v>1550043590</v>
      </c>
      <c r="G230" s="66">
        <v>200</v>
      </c>
      <c r="H230" s="4">
        <f>I230+J230+K230</f>
        <v>17713.099999999999</v>
      </c>
      <c r="I230" s="34">
        <v>5350.7</v>
      </c>
      <c r="J230" s="4">
        <v>6140.4</v>
      </c>
      <c r="K230" s="4">
        <v>6222</v>
      </c>
      <c r="L230" s="4"/>
      <c r="M230" s="4"/>
      <c r="N230" s="4"/>
    </row>
    <row r="231" spans="1:14">
      <c r="A231" s="152"/>
      <c r="B231" s="156"/>
      <c r="C231" s="156"/>
      <c r="D231" s="185"/>
      <c r="E231" s="194"/>
      <c r="F231" s="66">
        <v>1550043590</v>
      </c>
      <c r="G231" s="66">
        <v>800</v>
      </c>
      <c r="H231" s="4">
        <f>I231+J231+K231</f>
        <v>1032.5999999999999</v>
      </c>
      <c r="I231" s="34">
        <v>336</v>
      </c>
      <c r="J231" s="4">
        <v>348.3</v>
      </c>
      <c r="K231" s="4">
        <v>348.3</v>
      </c>
      <c r="L231" s="4"/>
      <c r="M231" s="4"/>
      <c r="N231" s="4"/>
    </row>
    <row r="232" spans="1:14" ht="30">
      <c r="A232" s="152"/>
      <c r="B232" s="156"/>
      <c r="C232" s="156"/>
      <c r="D232" s="66" t="s">
        <v>7</v>
      </c>
      <c r="E232" s="61"/>
      <c r="F232" s="66"/>
      <c r="G232" s="66"/>
      <c r="H232" s="4"/>
      <c r="I232" s="34"/>
      <c r="J232" s="4"/>
      <c r="K232" s="4"/>
      <c r="L232" s="4"/>
      <c r="M232" s="4"/>
      <c r="N232" s="21"/>
    </row>
    <row r="233" spans="1:14" ht="30" customHeight="1">
      <c r="A233" s="152" t="s">
        <v>61</v>
      </c>
      <c r="B233" s="200" t="s">
        <v>135</v>
      </c>
      <c r="C233" s="156" t="s">
        <v>19</v>
      </c>
      <c r="D233" s="66" t="s">
        <v>18</v>
      </c>
      <c r="E233" s="61" t="s">
        <v>69</v>
      </c>
      <c r="F233" s="66">
        <v>1500000000</v>
      </c>
      <c r="G233" s="66"/>
      <c r="H233" s="4">
        <f>I233+J233+K233</f>
        <v>81539.3</v>
      </c>
      <c r="I233" s="34">
        <f t="shared" ref="I233:K233" si="42">I234+I235</f>
        <v>28124.5</v>
      </c>
      <c r="J233" s="4">
        <f t="shared" si="42"/>
        <v>26707.4</v>
      </c>
      <c r="K233" s="4">
        <f t="shared" si="42"/>
        <v>26707.4</v>
      </c>
      <c r="L233" s="4"/>
      <c r="M233" s="4"/>
      <c r="N233" s="58"/>
    </row>
    <row r="234" spans="1:14" ht="26.25">
      <c r="A234" s="173"/>
      <c r="B234" s="201"/>
      <c r="C234" s="173"/>
      <c r="D234" s="6" t="s">
        <v>5</v>
      </c>
      <c r="E234" s="61" t="s">
        <v>69</v>
      </c>
      <c r="F234" s="66">
        <v>1500000000</v>
      </c>
      <c r="G234" s="66"/>
      <c r="H234" s="4">
        <f>I234+J234+K234</f>
        <v>81539.3</v>
      </c>
      <c r="I234" s="34">
        <f>I239+I244</f>
        <v>28124.5</v>
      </c>
      <c r="J234" s="4">
        <f t="shared" ref="J234:K234" si="43">J239+J244</f>
        <v>26707.4</v>
      </c>
      <c r="K234" s="4">
        <f t="shared" si="43"/>
        <v>26707.4</v>
      </c>
      <c r="L234" s="4"/>
      <c r="M234" s="4"/>
      <c r="N234" s="15"/>
    </row>
    <row r="235" spans="1:14" ht="30">
      <c r="A235" s="173"/>
      <c r="B235" s="201"/>
      <c r="C235" s="173"/>
      <c r="D235" s="66" t="s">
        <v>6</v>
      </c>
      <c r="E235" s="61" t="s">
        <v>69</v>
      </c>
      <c r="F235" s="66">
        <v>1500000000</v>
      </c>
      <c r="G235" s="66"/>
      <c r="H235" s="4"/>
      <c r="I235" s="34"/>
      <c r="J235" s="4"/>
      <c r="K235" s="4"/>
      <c r="L235" s="4"/>
      <c r="M235" s="4"/>
      <c r="N235" s="15"/>
    </row>
    <row r="236" spans="1:14" ht="30">
      <c r="A236" s="173"/>
      <c r="B236" s="201"/>
      <c r="C236" s="173"/>
      <c r="D236" s="65" t="s">
        <v>8</v>
      </c>
      <c r="E236" s="61"/>
      <c r="F236" s="66"/>
      <c r="G236" s="66"/>
      <c r="H236" s="4"/>
      <c r="I236" s="34"/>
      <c r="J236" s="4"/>
      <c r="K236" s="4"/>
      <c r="L236" s="4"/>
      <c r="M236" s="4"/>
      <c r="N236" s="4"/>
    </row>
    <row r="237" spans="1:14" ht="30">
      <c r="A237" s="173"/>
      <c r="B237" s="201"/>
      <c r="C237" s="173"/>
      <c r="D237" s="66" t="s">
        <v>7</v>
      </c>
      <c r="E237" s="61"/>
      <c r="F237" s="66"/>
      <c r="G237" s="66"/>
      <c r="H237" s="4"/>
      <c r="I237" s="34"/>
      <c r="J237" s="4"/>
      <c r="K237" s="4"/>
      <c r="L237" s="4"/>
      <c r="M237" s="4"/>
      <c r="N237" s="4"/>
    </row>
    <row r="238" spans="1:14" ht="30">
      <c r="A238" s="152" t="s">
        <v>62</v>
      </c>
      <c r="B238" s="174" t="s">
        <v>136</v>
      </c>
      <c r="C238" s="156"/>
      <c r="D238" s="66" t="s">
        <v>18</v>
      </c>
      <c r="E238" s="61" t="s">
        <v>69</v>
      </c>
      <c r="F238" s="66">
        <v>1560073150</v>
      </c>
      <c r="G238" s="66"/>
      <c r="H238" s="4">
        <f>I238+J238+K238</f>
        <v>81189.3</v>
      </c>
      <c r="I238" s="34">
        <f t="shared" ref="I238:K238" si="44">I239</f>
        <v>27774.5</v>
      </c>
      <c r="J238" s="4">
        <f t="shared" si="44"/>
        <v>26707.4</v>
      </c>
      <c r="K238" s="4">
        <f t="shared" si="44"/>
        <v>26707.4</v>
      </c>
      <c r="L238" s="4"/>
      <c r="M238" s="4"/>
      <c r="N238" s="15"/>
    </row>
    <row r="239" spans="1:14" ht="26.25">
      <c r="A239" s="152"/>
      <c r="B239" s="174"/>
      <c r="C239" s="156"/>
      <c r="D239" s="6" t="s">
        <v>5</v>
      </c>
      <c r="E239" s="61" t="s">
        <v>69</v>
      </c>
      <c r="F239" s="66">
        <v>1560073150</v>
      </c>
      <c r="G239" s="66">
        <v>300</v>
      </c>
      <c r="H239" s="4">
        <f>I239+J239+K239</f>
        <v>81189.3</v>
      </c>
      <c r="I239" s="34">
        <v>27774.5</v>
      </c>
      <c r="J239" s="4">
        <v>26707.4</v>
      </c>
      <c r="K239" s="4">
        <v>26707.4</v>
      </c>
      <c r="L239" s="4"/>
      <c r="M239" s="4"/>
      <c r="N239" s="15"/>
    </row>
    <row r="240" spans="1:14" ht="30">
      <c r="A240" s="152"/>
      <c r="B240" s="174"/>
      <c r="C240" s="156"/>
      <c r="D240" s="66" t="s">
        <v>6</v>
      </c>
      <c r="E240" s="61"/>
      <c r="F240" s="66"/>
      <c r="G240" s="66"/>
      <c r="H240" s="4"/>
      <c r="I240" s="34"/>
      <c r="J240" s="4"/>
      <c r="K240" s="4"/>
      <c r="L240" s="4"/>
      <c r="M240" s="4"/>
      <c r="N240" s="15"/>
    </row>
    <row r="241" spans="1:14" ht="30">
      <c r="A241" s="152"/>
      <c r="B241" s="174"/>
      <c r="C241" s="156"/>
      <c r="D241" s="65" t="s">
        <v>8</v>
      </c>
      <c r="E241" s="61"/>
      <c r="F241" s="66"/>
      <c r="G241" s="66"/>
      <c r="H241" s="4"/>
      <c r="I241" s="34"/>
      <c r="J241" s="4"/>
      <c r="K241" s="4"/>
      <c r="L241" s="4"/>
      <c r="M241" s="4"/>
      <c r="N241" s="15"/>
    </row>
    <row r="242" spans="1:14" ht="30">
      <c r="A242" s="152"/>
      <c r="B242" s="174"/>
      <c r="C242" s="156"/>
      <c r="D242" s="66" t="s">
        <v>7</v>
      </c>
      <c r="E242" s="61"/>
      <c r="F242" s="66"/>
      <c r="G242" s="66"/>
      <c r="H242" s="4"/>
      <c r="I242" s="34"/>
      <c r="J242" s="4"/>
      <c r="K242" s="4"/>
      <c r="L242" s="4"/>
      <c r="M242" s="4"/>
      <c r="N242" s="15"/>
    </row>
    <row r="243" spans="1:14" ht="30">
      <c r="A243" s="152" t="s">
        <v>65</v>
      </c>
      <c r="B243" s="156" t="s">
        <v>137</v>
      </c>
      <c r="C243" s="156"/>
      <c r="D243" s="66" t="s">
        <v>18</v>
      </c>
      <c r="E243" s="61" t="s">
        <v>69</v>
      </c>
      <c r="F243" s="66">
        <v>1560073210</v>
      </c>
      <c r="G243" s="66"/>
      <c r="H243" s="4">
        <f>I243+J243+K243</f>
        <v>350</v>
      </c>
      <c r="I243" s="34">
        <f t="shared" ref="I243:K243" si="45">I244</f>
        <v>350</v>
      </c>
      <c r="J243" s="4">
        <f t="shared" si="45"/>
        <v>0</v>
      </c>
      <c r="K243" s="4">
        <f t="shared" si="45"/>
        <v>0</v>
      </c>
      <c r="L243" s="4"/>
      <c r="M243" s="4"/>
      <c r="N243" s="15"/>
    </row>
    <row r="244" spans="1:14" ht="26.25">
      <c r="A244" s="152"/>
      <c r="B244" s="156"/>
      <c r="C244" s="156"/>
      <c r="D244" s="6" t="s">
        <v>5</v>
      </c>
      <c r="E244" s="61" t="s">
        <v>69</v>
      </c>
      <c r="F244" s="66">
        <v>1560073210</v>
      </c>
      <c r="G244" s="66">
        <v>200</v>
      </c>
      <c r="H244" s="4">
        <f>I244+J244+K244</f>
        <v>350</v>
      </c>
      <c r="I244" s="34">
        <v>350</v>
      </c>
      <c r="J244" s="4">
        <v>0</v>
      </c>
      <c r="K244" s="4">
        <v>0</v>
      </c>
      <c r="L244" s="4"/>
      <c r="M244" s="4"/>
      <c r="N244" s="15"/>
    </row>
    <row r="245" spans="1:14" ht="30">
      <c r="A245" s="152"/>
      <c r="B245" s="156"/>
      <c r="C245" s="156"/>
      <c r="D245" s="66" t="s">
        <v>6</v>
      </c>
      <c r="E245" s="61"/>
      <c r="F245" s="66"/>
      <c r="G245" s="66"/>
      <c r="H245" s="4"/>
      <c r="I245" s="34"/>
      <c r="J245" s="4"/>
      <c r="K245" s="4"/>
      <c r="L245" s="4"/>
      <c r="M245" s="4"/>
      <c r="N245" s="15"/>
    </row>
    <row r="246" spans="1:14" ht="30">
      <c r="A246" s="152"/>
      <c r="B246" s="156"/>
      <c r="C246" s="156"/>
      <c r="D246" s="65" t="s">
        <v>8</v>
      </c>
      <c r="E246" s="61"/>
      <c r="F246" s="66"/>
      <c r="G246" s="66"/>
      <c r="H246" s="4"/>
      <c r="I246" s="34"/>
      <c r="J246" s="4"/>
      <c r="K246" s="4"/>
      <c r="L246" s="4"/>
      <c r="M246" s="4"/>
      <c r="N246" s="15"/>
    </row>
    <row r="247" spans="1:14" ht="30">
      <c r="A247" s="152"/>
      <c r="B247" s="156"/>
      <c r="C247" s="156"/>
      <c r="D247" s="66" t="s">
        <v>7</v>
      </c>
      <c r="E247" s="61"/>
      <c r="F247" s="66"/>
      <c r="G247" s="66"/>
      <c r="H247" s="4"/>
      <c r="I247" s="34"/>
      <c r="J247" s="4"/>
      <c r="K247" s="4"/>
      <c r="L247" s="4"/>
      <c r="M247" s="4"/>
      <c r="N247" s="15"/>
    </row>
    <row r="248" spans="1:14" ht="15.75">
      <c r="A248" s="20"/>
      <c r="B248" s="23"/>
      <c r="C248" s="23"/>
      <c r="D248" s="24"/>
      <c r="E248" s="25"/>
      <c r="F248" s="24"/>
      <c r="G248" s="24"/>
      <c r="H248" s="26"/>
      <c r="I248" s="26"/>
      <c r="J248" s="26"/>
      <c r="K248" s="26"/>
      <c r="L248" s="26"/>
      <c r="M248" s="26"/>
      <c r="N248" s="37"/>
    </row>
    <row r="249" spans="1:14" ht="15.75">
      <c r="A249" s="20" t="s">
        <v>98</v>
      </c>
      <c r="B249" s="23"/>
      <c r="C249" s="23"/>
      <c r="D249" s="27"/>
      <c r="E249" s="25"/>
      <c r="F249" s="24"/>
      <c r="G249" s="24"/>
      <c r="H249" s="26"/>
      <c r="I249" s="26"/>
      <c r="J249" s="26"/>
      <c r="K249" s="26"/>
      <c r="L249" s="26"/>
      <c r="M249" s="26"/>
      <c r="N249" s="37"/>
    </row>
    <row r="250" spans="1:14" ht="15.75">
      <c r="A250" s="20"/>
      <c r="B250" s="23"/>
      <c r="C250" s="23"/>
      <c r="D250" s="24"/>
      <c r="E250" s="25"/>
      <c r="F250" s="24"/>
      <c r="G250" s="24"/>
      <c r="H250" s="26"/>
      <c r="I250" s="26"/>
      <c r="J250" s="26"/>
      <c r="K250" s="26"/>
      <c r="L250" s="26"/>
      <c r="M250" s="26"/>
      <c r="N250" s="37"/>
    </row>
    <row r="251" spans="1:14" ht="15.75">
      <c r="A251" s="20"/>
      <c r="B251" s="23"/>
      <c r="C251" s="23"/>
      <c r="D251" s="27"/>
      <c r="E251" s="25"/>
      <c r="F251" s="24"/>
      <c r="G251" s="24"/>
      <c r="H251" s="26"/>
      <c r="I251" s="26"/>
      <c r="J251" s="26"/>
      <c r="K251" s="26"/>
      <c r="L251" s="26"/>
      <c r="M251" s="26"/>
      <c r="N251" s="37"/>
    </row>
    <row r="252" spans="1:14">
      <c r="A252" s="22"/>
      <c r="B252" s="23"/>
      <c r="C252" s="23"/>
      <c r="D252" s="24"/>
      <c r="E252" s="25"/>
      <c r="F252" s="24"/>
      <c r="G252" s="24"/>
      <c r="H252" s="26"/>
      <c r="I252" s="26"/>
      <c r="J252" s="26"/>
      <c r="K252" s="26"/>
      <c r="L252" s="26"/>
      <c r="M252" s="26"/>
      <c r="N252" s="37"/>
    </row>
    <row r="253" spans="1:14">
      <c r="A253" s="10"/>
      <c r="B253" s="7"/>
      <c r="C253" s="7"/>
      <c r="D253" s="7"/>
      <c r="E253" s="10"/>
      <c r="F253" s="7"/>
      <c r="G253" s="7"/>
      <c r="H253" s="17"/>
      <c r="I253" s="17"/>
      <c r="J253" s="17"/>
      <c r="K253" s="17"/>
      <c r="L253" s="17"/>
      <c r="M253" s="17"/>
      <c r="N253" s="19"/>
    </row>
    <row r="254" spans="1:14">
      <c r="A254" s="10"/>
      <c r="B254" s="7"/>
      <c r="C254" s="7"/>
      <c r="D254" s="7"/>
      <c r="E254" s="10"/>
      <c r="F254" s="7"/>
      <c r="G254" s="7"/>
      <c r="H254" s="17"/>
      <c r="I254" s="17"/>
      <c r="J254" s="17"/>
      <c r="K254" s="17"/>
      <c r="L254" s="17"/>
      <c r="M254" s="17"/>
      <c r="N254" s="19"/>
    </row>
    <row r="255" spans="1:14">
      <c r="A255" s="10"/>
      <c r="B255" s="7"/>
      <c r="C255" s="7"/>
      <c r="D255" s="7"/>
      <c r="E255" s="10"/>
      <c r="F255" s="7"/>
      <c r="G255" s="7"/>
      <c r="H255" s="17"/>
      <c r="I255" s="17"/>
      <c r="J255" s="17"/>
      <c r="K255" s="7"/>
      <c r="L255" s="7"/>
      <c r="M255" s="7"/>
      <c r="N255" s="19"/>
    </row>
    <row r="256" spans="1:14" ht="18.75">
      <c r="A256" s="18"/>
      <c r="B256" s="18"/>
      <c r="C256" s="68"/>
      <c r="D256" s="7"/>
      <c r="E256" s="10"/>
      <c r="F256" s="7"/>
      <c r="G256" s="7"/>
      <c r="H256" s="7"/>
      <c r="I256" s="19"/>
      <c r="J256" s="19"/>
      <c r="K256" s="7"/>
      <c r="L256" s="7"/>
      <c r="M256" s="7"/>
      <c r="N256" s="7"/>
    </row>
    <row r="257" spans="1:14" ht="15.75">
      <c r="A257" s="20"/>
      <c r="B257" s="7"/>
      <c r="C257" s="7"/>
      <c r="D257" s="7"/>
      <c r="E257" s="10"/>
      <c r="F257" s="7"/>
      <c r="G257" s="7"/>
      <c r="H257" s="17"/>
      <c r="I257" s="17"/>
      <c r="J257" s="17"/>
      <c r="K257" s="7"/>
      <c r="L257" s="7"/>
      <c r="M257" s="7"/>
      <c r="N257" s="7"/>
    </row>
    <row r="258" spans="1:14">
      <c r="A258" s="7"/>
      <c r="B258" s="7"/>
      <c r="C258" s="7"/>
      <c r="D258" s="7"/>
      <c r="E258" s="10"/>
      <c r="F258" s="7"/>
      <c r="G258" s="7"/>
      <c r="H258" s="7"/>
      <c r="I258" s="19"/>
      <c r="J258" s="19"/>
      <c r="K258" s="7"/>
      <c r="L258" s="7"/>
      <c r="M258" s="7"/>
      <c r="N258" s="7"/>
    </row>
    <row r="259" spans="1:14">
      <c r="A259" s="7"/>
      <c r="B259" s="7"/>
      <c r="C259" s="7"/>
      <c r="D259" s="7"/>
      <c r="E259" s="10"/>
      <c r="F259" s="7"/>
      <c r="G259" s="7"/>
      <c r="H259" s="7"/>
      <c r="I259" s="19"/>
      <c r="J259" s="19"/>
      <c r="K259" s="7"/>
      <c r="L259" s="7"/>
      <c r="M259" s="7"/>
      <c r="N259" s="7"/>
    </row>
    <row r="260" spans="1:14" ht="18.75">
      <c r="A260" s="18"/>
      <c r="B260" s="7"/>
      <c r="C260" s="7"/>
      <c r="D260" s="7"/>
      <c r="E260" s="10"/>
      <c r="F260" s="7"/>
      <c r="G260" s="7"/>
      <c r="H260" s="7"/>
      <c r="I260" s="19"/>
      <c r="J260" s="19"/>
      <c r="K260" s="7"/>
      <c r="L260" s="7"/>
      <c r="M260" s="7"/>
      <c r="N260" s="7"/>
    </row>
    <row r="261" spans="1:14" ht="18.75">
      <c r="A261" s="18"/>
      <c r="B261" s="7"/>
      <c r="C261" s="7"/>
      <c r="D261" s="7"/>
      <c r="E261" s="7"/>
      <c r="F261" s="7"/>
      <c r="G261" s="7"/>
      <c r="H261" s="7"/>
      <c r="I261" s="8"/>
      <c r="J261" s="8"/>
      <c r="K261" s="7"/>
      <c r="L261" s="7"/>
      <c r="M261" s="7"/>
      <c r="N261" s="7"/>
    </row>
    <row r="262" spans="1:1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>
      <c r="A263" s="9"/>
      <c r="B263" s="9"/>
      <c r="C263" s="9"/>
      <c r="D263" s="9"/>
      <c r="E263" s="10"/>
      <c r="F263" s="9"/>
      <c r="G263" s="9"/>
      <c r="H263" s="9"/>
      <c r="I263" s="11"/>
      <c r="J263" s="11"/>
      <c r="K263" s="9"/>
      <c r="L263" s="9"/>
      <c r="M263" s="9"/>
      <c r="N263" s="9"/>
    </row>
    <row r="264" spans="1:14" ht="18.75">
      <c r="A264" s="18"/>
      <c r="B264" s="9"/>
      <c r="C264" s="9"/>
      <c r="D264" s="9"/>
      <c r="E264" s="10"/>
      <c r="F264" s="9"/>
      <c r="G264" s="9"/>
      <c r="H264" s="9"/>
      <c r="I264" s="9"/>
      <c r="J264" s="9"/>
      <c r="K264" s="9"/>
      <c r="L264" s="9"/>
      <c r="M264" s="9"/>
      <c r="N264" s="9"/>
    </row>
    <row r="265" spans="1:14">
      <c r="A265" s="9"/>
      <c r="B265" s="9"/>
      <c r="C265" s="9"/>
      <c r="D265" s="9"/>
      <c r="E265" s="10"/>
      <c r="F265" s="9"/>
      <c r="G265" s="9"/>
      <c r="H265" s="9"/>
      <c r="I265" s="11"/>
      <c r="J265" s="11"/>
      <c r="K265" s="9"/>
      <c r="L265" s="9"/>
      <c r="M265" s="9"/>
      <c r="N265" s="9"/>
    </row>
    <row r="266" spans="1:14">
      <c r="A266" s="9"/>
      <c r="B266" s="9"/>
      <c r="C266" s="9"/>
      <c r="D266" s="9"/>
      <c r="E266" s="10"/>
      <c r="F266" s="9"/>
      <c r="G266" s="9"/>
      <c r="H266" s="9"/>
      <c r="I266" s="11"/>
      <c r="J266" s="11"/>
      <c r="K266" s="9"/>
      <c r="L266" s="9"/>
      <c r="M266" s="9"/>
      <c r="N266" s="9"/>
    </row>
    <row r="267" spans="1:14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1:14">
      <c r="A268" s="9"/>
      <c r="B268" s="9"/>
      <c r="C268" s="9"/>
      <c r="D268" s="9"/>
      <c r="E268" s="10"/>
      <c r="F268" s="9"/>
      <c r="G268" s="9"/>
      <c r="H268" s="9"/>
      <c r="I268" s="12"/>
      <c r="J268" s="12"/>
      <c r="K268" s="9"/>
      <c r="L268" s="9"/>
      <c r="M268" s="9"/>
      <c r="N268" s="9"/>
    </row>
    <row r="269" spans="1:14" ht="15.75">
      <c r="A269" s="20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1:14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1:14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1:14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</sheetData>
  <mergeCells count="157">
    <mergeCell ref="A233:A237"/>
    <mergeCell ref="B233:B237"/>
    <mergeCell ref="C233:C237"/>
    <mergeCell ref="A238:A242"/>
    <mergeCell ref="B238:B242"/>
    <mergeCell ref="C238:C242"/>
    <mergeCell ref="A219:A225"/>
    <mergeCell ref="B219:B225"/>
    <mergeCell ref="C219:C225"/>
    <mergeCell ref="A226:A232"/>
    <mergeCell ref="B226:B232"/>
    <mergeCell ref="C226:C232"/>
    <mergeCell ref="D229:D231"/>
    <mergeCell ref="E229:E231"/>
    <mergeCell ref="A203:A207"/>
    <mergeCell ref="B203:B207"/>
    <mergeCell ref="C203:C207"/>
    <mergeCell ref="A209:A213"/>
    <mergeCell ref="B209:B213"/>
    <mergeCell ref="C209:C213"/>
    <mergeCell ref="A214:A218"/>
    <mergeCell ref="B214:B218"/>
    <mergeCell ref="C214:C218"/>
    <mergeCell ref="D222:D224"/>
    <mergeCell ref="E222:E224"/>
    <mergeCell ref="F222:F224"/>
    <mergeCell ref="A181:A185"/>
    <mergeCell ref="B181:B185"/>
    <mergeCell ref="C181:C185"/>
    <mergeCell ref="A191:N191"/>
    <mergeCell ref="A192:N192"/>
    <mergeCell ref="A193:A197"/>
    <mergeCell ref="B193:B197"/>
    <mergeCell ref="C193:C197"/>
    <mergeCell ref="A198:A202"/>
    <mergeCell ref="B198:B202"/>
    <mergeCell ref="C198:C202"/>
    <mergeCell ref="F96:F97"/>
    <mergeCell ref="A101:A105"/>
    <mergeCell ref="B101:B105"/>
    <mergeCell ref="C101:C105"/>
    <mergeCell ref="A106:A110"/>
    <mergeCell ref="B106:B110"/>
    <mergeCell ref="C106:C110"/>
    <mergeCell ref="A146:A150"/>
    <mergeCell ref="B146:B150"/>
    <mergeCell ref="C146:C150"/>
    <mergeCell ref="B136:B140"/>
    <mergeCell ref="C136:C140"/>
    <mergeCell ref="A141:A145"/>
    <mergeCell ref="B141:B145"/>
    <mergeCell ref="C141:C145"/>
    <mergeCell ref="B126:B130"/>
    <mergeCell ref="C126:C130"/>
    <mergeCell ref="A131:A135"/>
    <mergeCell ref="B131:B135"/>
    <mergeCell ref="C131:C135"/>
    <mergeCell ref="A136:A140"/>
    <mergeCell ref="B171:B175"/>
    <mergeCell ref="C171:C175"/>
    <mergeCell ref="A176:A180"/>
    <mergeCell ref="B176:B180"/>
    <mergeCell ref="C176:C180"/>
    <mergeCell ref="A186:A190"/>
    <mergeCell ref="B186:B190"/>
    <mergeCell ref="C186:C190"/>
    <mergeCell ref="D63:D64"/>
    <mergeCell ref="A151:A155"/>
    <mergeCell ref="B151:B155"/>
    <mergeCell ref="C151:C155"/>
    <mergeCell ref="A161:A165"/>
    <mergeCell ref="B161:B165"/>
    <mergeCell ref="C161:C165"/>
    <mergeCell ref="A166:A170"/>
    <mergeCell ref="B166:B170"/>
    <mergeCell ref="C166:C170"/>
    <mergeCell ref="A171:A175"/>
    <mergeCell ref="E63:E64"/>
    <mergeCell ref="F63:F64"/>
    <mergeCell ref="A68:A72"/>
    <mergeCell ref="B68:B72"/>
    <mergeCell ref="C68:C72"/>
    <mergeCell ref="A111:A115"/>
    <mergeCell ref="B111:B115"/>
    <mergeCell ref="C111:C115"/>
    <mergeCell ref="A78:A82"/>
    <mergeCell ref="B78:B82"/>
    <mergeCell ref="C78:C82"/>
    <mergeCell ref="A83:N83"/>
    <mergeCell ref="A84:N84"/>
    <mergeCell ref="A85:A89"/>
    <mergeCell ref="B85:B89"/>
    <mergeCell ref="C85:C89"/>
    <mergeCell ref="A90:A94"/>
    <mergeCell ref="B90:B94"/>
    <mergeCell ref="C90:C94"/>
    <mergeCell ref="A95:A100"/>
    <mergeCell ref="B95:B100"/>
    <mergeCell ref="C95:C100"/>
    <mergeCell ref="D96:D97"/>
    <mergeCell ref="E96:E97"/>
    <mergeCell ref="E52:E53"/>
    <mergeCell ref="F52:F53"/>
    <mergeCell ref="A57:A61"/>
    <mergeCell ref="B57:B61"/>
    <mergeCell ref="C57:C61"/>
    <mergeCell ref="A34:A38"/>
    <mergeCell ref="B34:B38"/>
    <mergeCell ref="C34:C38"/>
    <mergeCell ref="A39:N39"/>
    <mergeCell ref="A40:N40"/>
    <mergeCell ref="A41:A45"/>
    <mergeCell ref="B41:B45"/>
    <mergeCell ref="C41:C45"/>
    <mergeCell ref="A46:A50"/>
    <mergeCell ref="B46:B50"/>
    <mergeCell ref="C46:C50"/>
    <mergeCell ref="A51:A56"/>
    <mergeCell ref="B51:B56"/>
    <mergeCell ref="C51:C56"/>
    <mergeCell ref="D52:D53"/>
    <mergeCell ref="D11:D12"/>
    <mergeCell ref="E11:G11"/>
    <mergeCell ref="H11:N11"/>
    <mergeCell ref="A14:A18"/>
    <mergeCell ref="B14:B18"/>
    <mergeCell ref="C14:C18"/>
    <mergeCell ref="A19:A23"/>
    <mergeCell ref="B19:B23"/>
    <mergeCell ref="C19:C23"/>
    <mergeCell ref="A11:A12"/>
    <mergeCell ref="B11:B12"/>
    <mergeCell ref="C11:C12"/>
    <mergeCell ref="A243:A247"/>
    <mergeCell ref="B243:B247"/>
    <mergeCell ref="C243:C247"/>
    <mergeCell ref="A24:A28"/>
    <mergeCell ref="B24:B28"/>
    <mergeCell ref="C24:C28"/>
    <mergeCell ref="A29:A33"/>
    <mergeCell ref="B29:B33"/>
    <mergeCell ref="C29:C33"/>
    <mergeCell ref="A73:A77"/>
    <mergeCell ref="B73:B77"/>
    <mergeCell ref="A62:A67"/>
    <mergeCell ref="B62:B67"/>
    <mergeCell ref="C62:C67"/>
    <mergeCell ref="A116:A120"/>
    <mergeCell ref="B116:B120"/>
    <mergeCell ref="C116:C120"/>
    <mergeCell ref="A156:A160"/>
    <mergeCell ref="B156:B160"/>
    <mergeCell ref="C156:C160"/>
    <mergeCell ref="A121:A125"/>
    <mergeCell ref="B121:B125"/>
    <mergeCell ref="C121:C125"/>
    <mergeCell ref="A126:A1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O199"/>
  <sheetViews>
    <sheetView zoomScale="70" zoomScaleNormal="70" workbookViewId="0">
      <selection activeCell="D10" sqref="D10"/>
    </sheetView>
  </sheetViews>
  <sheetFormatPr defaultRowHeight="15"/>
  <cols>
    <col min="2" max="2" width="27.42578125" customWidth="1"/>
    <col min="3" max="3" width="15.42578125" customWidth="1"/>
    <col min="4" max="4" width="17.140625" customWidth="1"/>
    <col min="6" max="6" width="12.7109375" customWidth="1"/>
    <col min="7" max="7" width="8.140625" customWidth="1"/>
    <col min="8" max="8" width="11.28515625" customWidth="1"/>
    <col min="9" max="9" width="11.7109375" customWidth="1"/>
    <col min="10" max="10" width="11.140625" customWidth="1"/>
    <col min="11" max="11" width="11" customWidth="1"/>
    <col min="12" max="12" width="11.7109375" customWidth="1"/>
    <col min="13" max="13" width="9.140625" customWidth="1"/>
    <col min="14" max="14" width="9.5703125" customWidth="1"/>
    <col min="15" max="15" width="15" bestFit="1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13" t="s">
        <v>90</v>
      </c>
      <c r="J1" s="13"/>
      <c r="K1" s="13"/>
      <c r="L1" s="13"/>
      <c r="M1" s="13"/>
      <c r="N1" s="1"/>
    </row>
    <row r="2" spans="1:15" ht="15.75">
      <c r="A2" s="1"/>
      <c r="B2" s="1"/>
      <c r="C2" s="1"/>
      <c r="D2" s="1"/>
      <c r="E2" s="1"/>
      <c r="F2" s="1"/>
      <c r="G2" s="1"/>
      <c r="H2" s="1"/>
      <c r="I2" s="13" t="s">
        <v>0</v>
      </c>
      <c r="J2" s="13"/>
      <c r="K2" s="13"/>
      <c r="L2" s="13"/>
      <c r="M2" s="13"/>
      <c r="N2" s="1"/>
    </row>
    <row r="3" spans="1:15" ht="15.75">
      <c r="A3" s="1"/>
      <c r="B3" s="1"/>
      <c r="C3" s="1"/>
      <c r="D3" s="1"/>
      <c r="E3" s="1"/>
      <c r="F3" s="1"/>
      <c r="G3" s="1"/>
      <c r="H3" s="1"/>
      <c r="I3" s="13" t="s">
        <v>94</v>
      </c>
      <c r="J3" s="13"/>
      <c r="K3" s="13"/>
      <c r="L3" s="13"/>
      <c r="M3" s="13"/>
      <c r="N3" s="1"/>
    </row>
    <row r="4" spans="1:15" ht="15.75">
      <c r="A4" s="1"/>
      <c r="B4" s="1"/>
      <c r="C4" s="1"/>
      <c r="D4" s="1"/>
      <c r="E4" s="1"/>
      <c r="F4" s="1"/>
      <c r="G4" s="1"/>
      <c r="H4" s="1"/>
      <c r="I4" s="13" t="s">
        <v>96</v>
      </c>
      <c r="J4" s="13"/>
      <c r="K4" s="13"/>
      <c r="L4" s="13"/>
      <c r="M4" s="13"/>
      <c r="N4" s="1"/>
    </row>
    <row r="5" spans="1:15" ht="15.75">
      <c r="A5" s="1"/>
      <c r="B5" s="1"/>
      <c r="C5" s="1"/>
      <c r="D5" s="1"/>
      <c r="E5" s="1"/>
      <c r="F5" s="1"/>
      <c r="G5" s="1"/>
      <c r="H5" s="1"/>
      <c r="I5" s="13" t="s">
        <v>95</v>
      </c>
      <c r="J5" s="13"/>
      <c r="K5" s="13"/>
      <c r="L5" s="13"/>
      <c r="M5" s="13"/>
      <c r="N5" s="1"/>
    </row>
    <row r="6" spans="1:15" ht="22.5" customHeight="1">
      <c r="A6" s="1"/>
      <c r="B6" s="1"/>
      <c r="C6" s="1"/>
      <c r="D6" s="1"/>
      <c r="E6" s="1"/>
      <c r="F6" s="1"/>
      <c r="G6" s="1"/>
      <c r="H6" s="1"/>
      <c r="I6" s="13"/>
      <c r="J6" s="13"/>
      <c r="K6" s="13"/>
      <c r="L6" s="13"/>
      <c r="M6" s="13"/>
      <c r="N6" s="1"/>
    </row>
    <row r="7" spans="1:15" ht="17.25" customHeight="1">
      <c r="A7" s="1"/>
      <c r="B7" s="13"/>
      <c r="C7" s="13" t="s">
        <v>85</v>
      </c>
      <c r="D7" s="13"/>
      <c r="E7" s="13"/>
      <c r="F7" s="13"/>
      <c r="G7" s="13"/>
      <c r="H7" s="13"/>
      <c r="I7" s="13"/>
      <c r="J7" s="1"/>
      <c r="K7" s="1"/>
      <c r="L7" s="1"/>
      <c r="M7" s="1"/>
      <c r="N7" s="1"/>
    </row>
    <row r="8" spans="1:15" ht="18" customHeight="1">
      <c r="A8" s="1"/>
      <c r="B8" s="13" t="s">
        <v>89</v>
      </c>
      <c r="C8" s="13"/>
      <c r="D8" s="13"/>
      <c r="E8" s="13"/>
      <c r="F8" s="13"/>
      <c r="G8" s="13"/>
      <c r="H8" s="13"/>
      <c r="I8" s="13"/>
      <c r="J8" s="1"/>
      <c r="K8" s="1"/>
      <c r="L8" s="1"/>
      <c r="M8" s="1"/>
      <c r="N8" s="1"/>
    </row>
    <row r="9" spans="1:15" ht="19.5" customHeight="1">
      <c r="A9" s="1"/>
      <c r="B9" s="13"/>
      <c r="C9" s="13" t="s">
        <v>88</v>
      </c>
      <c r="D9" s="13"/>
      <c r="E9" s="13"/>
      <c r="F9" s="13"/>
      <c r="G9" s="13"/>
      <c r="H9" s="14"/>
      <c r="I9" s="14"/>
      <c r="J9" s="55">
        <f>J20+J22++J59+J61+J109+J117+J119+J142+J143+J144+J159+J160</f>
        <v>959035</v>
      </c>
      <c r="K9" s="55">
        <f t="shared" ref="K9:L9" si="0">K20+K22++K59+K61+K109+K117+K119+K142+K143+K144+K159+K160</f>
        <v>980096.89999999991</v>
      </c>
      <c r="L9" s="55">
        <f t="shared" si="0"/>
        <v>980479.79999999993</v>
      </c>
      <c r="M9" s="1"/>
      <c r="N9" s="35"/>
    </row>
    <row r="10" spans="1:15" ht="21.75" customHeight="1">
      <c r="A10" s="1"/>
      <c r="B10" s="1"/>
      <c r="C10" s="1"/>
      <c r="D10" s="1"/>
      <c r="E10" s="1"/>
      <c r="F10" s="1"/>
      <c r="G10" s="1"/>
      <c r="H10" s="3"/>
      <c r="I10" s="5"/>
      <c r="J10" s="5">
        <f>J15+J16+J17</f>
        <v>959034.99999999988</v>
      </c>
      <c r="K10" s="5">
        <f t="shared" ref="K10:L10" si="1">K15+K16+K17</f>
        <v>980096.89999999991</v>
      </c>
      <c r="L10" s="5">
        <f t="shared" si="1"/>
        <v>980479.79999999993</v>
      </c>
      <c r="M10" s="32"/>
      <c r="N10" s="35"/>
    </row>
    <row r="11" spans="1:15" ht="36.75" customHeight="1">
      <c r="A11" s="226" t="s">
        <v>1</v>
      </c>
      <c r="B11" s="226" t="s">
        <v>28</v>
      </c>
      <c r="C11" s="226" t="s">
        <v>83</v>
      </c>
      <c r="D11" s="226" t="s">
        <v>84</v>
      </c>
      <c r="E11" s="228" t="s">
        <v>2</v>
      </c>
      <c r="F11" s="228"/>
      <c r="G11" s="228"/>
      <c r="H11" s="228" t="s">
        <v>3</v>
      </c>
      <c r="I11" s="228"/>
      <c r="J11" s="228"/>
      <c r="K11" s="228"/>
      <c r="L11" s="228"/>
      <c r="M11" s="228"/>
      <c r="N11" s="228"/>
    </row>
    <row r="12" spans="1:15" ht="46.5" customHeight="1">
      <c r="A12" s="227"/>
      <c r="B12" s="227"/>
      <c r="C12" s="227"/>
      <c r="D12" s="227"/>
      <c r="E12" s="46" t="s">
        <v>14</v>
      </c>
      <c r="F12" s="46" t="s">
        <v>16</v>
      </c>
      <c r="G12" s="46" t="s">
        <v>15</v>
      </c>
      <c r="H12" s="46" t="s">
        <v>9</v>
      </c>
      <c r="I12" s="46" t="s">
        <v>102</v>
      </c>
      <c r="J12" s="38" t="s">
        <v>10</v>
      </c>
      <c r="K12" s="38" t="s">
        <v>11</v>
      </c>
      <c r="L12" s="38" t="s">
        <v>12</v>
      </c>
      <c r="M12" s="46" t="s">
        <v>13</v>
      </c>
      <c r="N12" s="46" t="s">
        <v>103</v>
      </c>
    </row>
    <row r="13" spans="1:1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16">
        <v>9</v>
      </c>
      <c r="J13" s="39">
        <v>10</v>
      </c>
      <c r="K13" s="39">
        <v>11</v>
      </c>
      <c r="L13" s="40">
        <v>12</v>
      </c>
      <c r="M13" s="2">
        <v>13</v>
      </c>
      <c r="N13" s="2">
        <v>14</v>
      </c>
    </row>
    <row r="14" spans="1:15" ht="63.75" customHeight="1">
      <c r="A14" s="156"/>
      <c r="B14" s="156" t="s">
        <v>86</v>
      </c>
      <c r="C14" s="156" t="s">
        <v>19</v>
      </c>
      <c r="D14" s="49" t="s">
        <v>4</v>
      </c>
      <c r="E14" s="50" t="s">
        <v>101</v>
      </c>
      <c r="F14" s="49"/>
      <c r="G14" s="49"/>
      <c r="H14" s="52">
        <f t="shared" ref="H14:H20" si="2">I14+J14+K14+L14</f>
        <v>4182263.3</v>
      </c>
      <c r="I14" s="52">
        <f>I15+I16+I17+I18</f>
        <v>1025631.2</v>
      </c>
      <c r="J14" s="52">
        <f t="shared" ref="J14:L14" si="3">J15+J16+J17+J18</f>
        <v>1038041.7999999999</v>
      </c>
      <c r="K14" s="52">
        <f t="shared" si="3"/>
        <v>1059103.7</v>
      </c>
      <c r="L14" s="52">
        <f t="shared" si="3"/>
        <v>1059486.5999999999</v>
      </c>
      <c r="M14" s="51"/>
      <c r="N14" s="54"/>
      <c r="O14" s="31"/>
    </row>
    <row r="15" spans="1:15" ht="43.5" customHeight="1">
      <c r="A15" s="173"/>
      <c r="B15" s="173"/>
      <c r="C15" s="156"/>
      <c r="D15" s="44" t="s">
        <v>5</v>
      </c>
      <c r="E15" s="45" t="s">
        <v>101</v>
      </c>
      <c r="F15" s="44"/>
      <c r="G15" s="44"/>
      <c r="H15" s="15">
        <f t="shared" si="2"/>
        <v>2649967.7999999998</v>
      </c>
      <c r="I15" s="4">
        <f>I20+I59+I117+I159</f>
        <v>648281.49999999988</v>
      </c>
      <c r="J15" s="34">
        <f t="shared" ref="J15:L15" si="4">J20+J59+J117+J159</f>
        <v>653055.19999999995</v>
      </c>
      <c r="K15" s="34">
        <f t="shared" si="4"/>
        <v>674117.1</v>
      </c>
      <c r="L15" s="34">
        <f t="shared" si="4"/>
        <v>674514</v>
      </c>
      <c r="M15" s="4"/>
      <c r="N15" s="15"/>
    </row>
    <row r="16" spans="1:15" ht="30">
      <c r="A16" s="173"/>
      <c r="B16" s="173"/>
      <c r="C16" s="156"/>
      <c r="D16" s="44" t="s">
        <v>6</v>
      </c>
      <c r="E16" s="45" t="s">
        <v>101</v>
      </c>
      <c r="F16" s="44"/>
      <c r="G16" s="44"/>
      <c r="H16" s="15">
        <f t="shared" si="2"/>
        <v>3591.8999999999996</v>
      </c>
      <c r="I16" s="4">
        <f>I165</f>
        <v>901.8</v>
      </c>
      <c r="J16" s="34">
        <f t="shared" ref="J16:L16" si="5">J165</f>
        <v>896.7</v>
      </c>
      <c r="K16" s="34">
        <f t="shared" si="5"/>
        <v>896.7</v>
      </c>
      <c r="L16" s="34">
        <f t="shared" si="5"/>
        <v>896.7</v>
      </c>
      <c r="M16" s="44"/>
      <c r="N16" s="15"/>
    </row>
    <row r="17" spans="1:14" ht="30">
      <c r="A17" s="173"/>
      <c r="B17" s="173"/>
      <c r="C17" s="156"/>
      <c r="D17" s="44" t="s">
        <v>8</v>
      </c>
      <c r="E17" s="45" t="s">
        <v>97</v>
      </c>
      <c r="F17" s="44"/>
      <c r="G17" s="44"/>
      <c r="H17" s="15">
        <f t="shared" si="2"/>
        <v>1210370.3999999999</v>
      </c>
      <c r="I17" s="4">
        <f>I22+I61+I109+I119+I142+I143+I144</f>
        <v>295135.09999999998</v>
      </c>
      <c r="J17" s="34">
        <f t="shared" ref="J17:L17" si="6">J22+J61+J109+J119+J142+J143+J144</f>
        <v>305083.09999999998</v>
      </c>
      <c r="K17" s="34">
        <f t="shared" si="6"/>
        <v>305083.09999999998</v>
      </c>
      <c r="L17" s="34">
        <f t="shared" si="6"/>
        <v>305069.09999999998</v>
      </c>
      <c r="M17" s="44"/>
      <c r="N17" s="15"/>
    </row>
    <row r="18" spans="1:14" ht="30">
      <c r="A18" s="173"/>
      <c r="B18" s="173"/>
      <c r="C18" s="156"/>
      <c r="D18" s="44" t="s">
        <v>7</v>
      </c>
      <c r="E18" s="45" t="s">
        <v>97</v>
      </c>
      <c r="F18" s="44"/>
      <c r="G18" s="44"/>
      <c r="H18" s="15">
        <f t="shared" si="2"/>
        <v>318333.2</v>
      </c>
      <c r="I18" s="4">
        <f>I23+I62+I110+I120</f>
        <v>81312.800000000003</v>
      </c>
      <c r="J18" s="34">
        <f t="shared" ref="J18:L18" si="7">J23+J62+J110+J120</f>
        <v>79006.8</v>
      </c>
      <c r="K18" s="34">
        <f t="shared" si="7"/>
        <v>79006.8</v>
      </c>
      <c r="L18" s="34">
        <f t="shared" si="7"/>
        <v>79006.8</v>
      </c>
      <c r="M18" s="44"/>
      <c r="N18" s="15"/>
    </row>
    <row r="19" spans="1:14" ht="30" customHeight="1">
      <c r="A19" s="229">
        <v>1</v>
      </c>
      <c r="B19" s="156" t="s">
        <v>17</v>
      </c>
      <c r="C19" s="156" t="s">
        <v>19</v>
      </c>
      <c r="D19" s="49" t="s">
        <v>18</v>
      </c>
      <c r="E19" s="50" t="s">
        <v>100</v>
      </c>
      <c r="F19" s="49">
        <v>1510000000</v>
      </c>
      <c r="G19" s="49"/>
      <c r="H19" s="51">
        <f t="shared" si="2"/>
        <v>1581461.5</v>
      </c>
      <c r="I19" s="51">
        <f>I20+I22+I23</f>
        <v>387305.1999999999</v>
      </c>
      <c r="J19" s="51">
        <f t="shared" ref="J19:L19" si="8">J20+J22+J23</f>
        <v>390236.99999999994</v>
      </c>
      <c r="K19" s="51">
        <f t="shared" si="8"/>
        <v>401627.4</v>
      </c>
      <c r="L19" s="51">
        <f t="shared" si="8"/>
        <v>402291.9</v>
      </c>
      <c r="M19" s="49"/>
      <c r="N19" s="54"/>
    </row>
    <row r="20" spans="1:14" ht="45">
      <c r="A20" s="229"/>
      <c r="B20" s="173"/>
      <c r="C20" s="156"/>
      <c r="D20" s="44" t="s">
        <v>5</v>
      </c>
      <c r="E20" s="45" t="s">
        <v>100</v>
      </c>
      <c r="F20" s="44">
        <v>1510000000</v>
      </c>
      <c r="G20" s="44"/>
      <c r="H20" s="4">
        <f t="shared" si="2"/>
        <v>1070493.8999999999</v>
      </c>
      <c r="I20" s="4">
        <f>I32+I37+I38+I43+I48+I49+I54</f>
        <v>264913.79999999993</v>
      </c>
      <c r="J20" s="34">
        <f t="shared" ref="J20:L20" si="9">J32+J37+J38+J43+J48+J49+J54</f>
        <v>260811.99999999997</v>
      </c>
      <c r="K20" s="34">
        <f t="shared" si="9"/>
        <v>272202.40000000002</v>
      </c>
      <c r="L20" s="34">
        <f t="shared" si="9"/>
        <v>272565.7</v>
      </c>
      <c r="M20" s="44"/>
      <c r="N20" s="15"/>
    </row>
    <row r="21" spans="1:14" ht="30">
      <c r="A21" s="229"/>
      <c r="B21" s="173"/>
      <c r="C21" s="156"/>
      <c r="D21" s="44" t="s">
        <v>6</v>
      </c>
      <c r="E21" s="45" t="s">
        <v>36</v>
      </c>
      <c r="F21" s="44">
        <v>1510000000</v>
      </c>
      <c r="G21" s="44"/>
      <c r="H21" s="4"/>
      <c r="I21" s="4"/>
      <c r="J21" s="34"/>
      <c r="K21" s="34"/>
      <c r="L21" s="33"/>
      <c r="M21" s="44"/>
      <c r="N21" s="15"/>
    </row>
    <row r="22" spans="1:14" ht="30">
      <c r="A22" s="229"/>
      <c r="B22" s="173"/>
      <c r="C22" s="156"/>
      <c r="D22" s="44" t="s">
        <v>8</v>
      </c>
      <c r="E22" s="45" t="s">
        <v>36</v>
      </c>
      <c r="F22" s="44">
        <v>1510000000</v>
      </c>
      <c r="G22" s="44"/>
      <c r="H22" s="4">
        <f>I22+J22+K22+L22</f>
        <v>345340</v>
      </c>
      <c r="I22" s="4">
        <f>I29</f>
        <v>81189.100000000006</v>
      </c>
      <c r="J22" s="34">
        <f t="shared" ref="J22:L23" si="10">J29</f>
        <v>87949.9</v>
      </c>
      <c r="K22" s="34">
        <v>87949.9</v>
      </c>
      <c r="L22" s="34">
        <v>88251.1</v>
      </c>
      <c r="M22" s="44"/>
      <c r="N22" s="15"/>
    </row>
    <row r="23" spans="1:14" ht="30">
      <c r="A23" s="229"/>
      <c r="B23" s="173"/>
      <c r="C23" s="156"/>
      <c r="D23" s="44" t="s">
        <v>7</v>
      </c>
      <c r="E23" s="45" t="s">
        <v>36</v>
      </c>
      <c r="F23" s="44">
        <v>1510000000</v>
      </c>
      <c r="G23" s="44"/>
      <c r="H23" s="4">
        <f>I23+J23+K23+L23</f>
        <v>165627.6</v>
      </c>
      <c r="I23" s="4">
        <f>I30</f>
        <v>41202.300000000003</v>
      </c>
      <c r="J23" s="34">
        <f t="shared" si="10"/>
        <v>41475.1</v>
      </c>
      <c r="K23" s="34">
        <f t="shared" si="10"/>
        <v>41475.1</v>
      </c>
      <c r="L23" s="34">
        <f t="shared" si="10"/>
        <v>41475.1</v>
      </c>
      <c r="M23" s="44"/>
      <c r="N23" s="15"/>
    </row>
    <row r="24" spans="1:14" ht="15" customHeight="1">
      <c r="A24" s="172" t="s">
        <v>72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</row>
    <row r="25" spans="1:14" ht="15" customHeight="1">
      <c r="A25" s="172" t="s">
        <v>73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4" ht="30">
      <c r="A26" s="152" t="s">
        <v>21</v>
      </c>
      <c r="B26" s="156" t="s">
        <v>20</v>
      </c>
      <c r="C26" s="172"/>
      <c r="D26" s="44" t="s">
        <v>18</v>
      </c>
      <c r="E26" s="45" t="s">
        <v>36</v>
      </c>
      <c r="F26" s="44">
        <v>1510042090</v>
      </c>
      <c r="G26" s="44"/>
      <c r="H26" s="4">
        <f>I26+J26+K26+L26</f>
        <v>510967.60000000003</v>
      </c>
      <c r="I26" s="4">
        <f>I29+I30</f>
        <v>122391.40000000001</v>
      </c>
      <c r="J26" s="34">
        <f>J29+J30</f>
        <v>129425</v>
      </c>
      <c r="K26" s="34">
        <f>K29+K30</f>
        <v>129425</v>
      </c>
      <c r="L26" s="34">
        <f>L29+L30</f>
        <v>129726.20000000001</v>
      </c>
      <c r="M26" s="44"/>
      <c r="N26" s="44"/>
    </row>
    <row r="27" spans="1:14" ht="45">
      <c r="A27" s="152"/>
      <c r="B27" s="156"/>
      <c r="C27" s="172"/>
      <c r="D27" s="44" t="s">
        <v>5</v>
      </c>
      <c r="E27" s="45"/>
      <c r="F27" s="44"/>
      <c r="G27" s="44"/>
      <c r="H27" s="44"/>
      <c r="I27" s="4"/>
      <c r="J27" s="34"/>
      <c r="K27" s="34"/>
      <c r="L27" s="33"/>
      <c r="M27" s="44"/>
      <c r="N27" s="44"/>
    </row>
    <row r="28" spans="1:14" ht="30">
      <c r="A28" s="152"/>
      <c r="B28" s="156"/>
      <c r="C28" s="172"/>
      <c r="D28" s="44" t="s">
        <v>6</v>
      </c>
      <c r="E28" s="45"/>
      <c r="F28" s="44"/>
      <c r="G28" s="44"/>
      <c r="H28" s="44"/>
      <c r="I28" s="4"/>
      <c r="J28" s="34"/>
      <c r="K28" s="34"/>
      <c r="L28" s="33"/>
      <c r="M28" s="44"/>
      <c r="N28" s="44"/>
    </row>
    <row r="29" spans="1:14" ht="30">
      <c r="A29" s="152"/>
      <c r="B29" s="156"/>
      <c r="C29" s="172"/>
      <c r="D29" s="44" t="s">
        <v>8</v>
      </c>
      <c r="E29" s="45" t="s">
        <v>36</v>
      </c>
      <c r="F29" s="44">
        <v>1510042090</v>
      </c>
      <c r="G29" s="44">
        <v>600</v>
      </c>
      <c r="H29" s="4">
        <f>I29+J29+K29+L29</f>
        <v>345340</v>
      </c>
      <c r="I29" s="4">
        <v>81189.100000000006</v>
      </c>
      <c r="J29" s="34">
        <v>87949.9</v>
      </c>
      <c r="K29" s="34">
        <v>87949.9</v>
      </c>
      <c r="L29" s="33">
        <v>88251.1</v>
      </c>
      <c r="M29" s="44"/>
      <c r="N29" s="15"/>
    </row>
    <row r="30" spans="1:14" ht="30">
      <c r="A30" s="152"/>
      <c r="B30" s="156"/>
      <c r="C30" s="172"/>
      <c r="D30" s="44" t="s">
        <v>7</v>
      </c>
      <c r="E30" s="45" t="s">
        <v>36</v>
      </c>
      <c r="F30" s="44">
        <v>1510042090</v>
      </c>
      <c r="G30" s="44">
        <v>900</v>
      </c>
      <c r="H30" s="4">
        <f>I30+J30+K30+L30</f>
        <v>165627.6</v>
      </c>
      <c r="I30" s="4">
        <v>41202.300000000003</v>
      </c>
      <c r="J30" s="34">
        <v>41475.1</v>
      </c>
      <c r="K30" s="34">
        <v>41475.1</v>
      </c>
      <c r="L30" s="33">
        <v>41475.1</v>
      </c>
      <c r="M30" s="44"/>
      <c r="N30" s="15"/>
    </row>
    <row r="31" spans="1:14" ht="30" customHeight="1">
      <c r="A31" s="152" t="s">
        <v>22</v>
      </c>
      <c r="B31" s="174" t="s">
        <v>23</v>
      </c>
      <c r="C31" s="156"/>
      <c r="D31" s="44" t="s">
        <v>18</v>
      </c>
      <c r="E31" s="45" t="s">
        <v>69</v>
      </c>
      <c r="F31" s="44">
        <v>1510073010</v>
      </c>
      <c r="G31" s="44"/>
      <c r="H31" s="4">
        <f>I31+J31+K31+L31</f>
        <v>65380.200000000004</v>
      </c>
      <c r="I31" s="4">
        <f>I32</f>
        <v>18135.400000000001</v>
      </c>
      <c r="J31" s="34">
        <f t="shared" ref="J31:L31" si="11">J32</f>
        <v>15309.9</v>
      </c>
      <c r="K31" s="34">
        <f t="shared" si="11"/>
        <v>15785.8</v>
      </c>
      <c r="L31" s="34">
        <f t="shared" si="11"/>
        <v>16149.1</v>
      </c>
      <c r="M31" s="44"/>
      <c r="N31" s="15"/>
    </row>
    <row r="32" spans="1:14" ht="45">
      <c r="A32" s="152"/>
      <c r="B32" s="176"/>
      <c r="C32" s="156"/>
      <c r="D32" s="44" t="s">
        <v>5</v>
      </c>
      <c r="E32" s="45" t="s">
        <v>69</v>
      </c>
      <c r="F32" s="44">
        <v>1510073010</v>
      </c>
      <c r="G32" s="44">
        <v>600</v>
      </c>
      <c r="H32" s="4">
        <f>I32+J32+K32+L32</f>
        <v>65380.200000000004</v>
      </c>
      <c r="I32" s="44">
        <v>18135.400000000001</v>
      </c>
      <c r="J32" s="33">
        <v>15309.9</v>
      </c>
      <c r="K32" s="33">
        <v>15785.8</v>
      </c>
      <c r="L32" s="33">
        <v>16149.1</v>
      </c>
      <c r="M32" s="44"/>
      <c r="N32" s="15"/>
    </row>
    <row r="33" spans="1:14" ht="30">
      <c r="A33" s="152"/>
      <c r="B33" s="176"/>
      <c r="C33" s="156"/>
      <c r="D33" s="44" t="s">
        <v>6</v>
      </c>
      <c r="E33" s="45"/>
      <c r="F33" s="44"/>
      <c r="G33" s="44"/>
      <c r="H33" s="44"/>
      <c r="I33" s="44"/>
      <c r="J33" s="33"/>
      <c r="K33" s="33"/>
      <c r="L33" s="33"/>
      <c r="M33" s="44"/>
      <c r="N33" s="44"/>
    </row>
    <row r="34" spans="1:14" ht="30">
      <c r="A34" s="152"/>
      <c r="B34" s="176"/>
      <c r="C34" s="156"/>
      <c r="D34" s="44" t="s">
        <v>8</v>
      </c>
      <c r="E34" s="45"/>
      <c r="F34" s="44"/>
      <c r="G34" s="44"/>
      <c r="H34" s="44"/>
      <c r="I34" s="44"/>
      <c r="J34" s="33"/>
      <c r="K34" s="33"/>
      <c r="L34" s="33"/>
      <c r="M34" s="44"/>
      <c r="N34" s="44"/>
    </row>
    <row r="35" spans="1:14" ht="30">
      <c r="A35" s="152"/>
      <c r="B35" s="176"/>
      <c r="C35" s="156"/>
      <c r="D35" s="44" t="s">
        <v>7</v>
      </c>
      <c r="E35" s="45"/>
      <c r="F35" s="44"/>
      <c r="G35" s="44"/>
      <c r="H35" s="44"/>
      <c r="I35" s="44"/>
      <c r="J35" s="33"/>
      <c r="K35" s="33"/>
      <c r="L35" s="33"/>
      <c r="M35" s="44"/>
      <c r="N35" s="44"/>
    </row>
    <row r="36" spans="1:14" ht="30" customHeight="1">
      <c r="A36" s="152" t="s">
        <v>24</v>
      </c>
      <c r="B36" s="174" t="s">
        <v>76</v>
      </c>
      <c r="C36" s="172"/>
      <c r="D36" s="44" t="s">
        <v>18</v>
      </c>
      <c r="E36" s="45" t="s">
        <v>36</v>
      </c>
      <c r="F36" s="44">
        <v>1510073020</v>
      </c>
      <c r="G36" s="44"/>
      <c r="H36" s="4">
        <f>I36+J36+K36+L36</f>
        <v>757252.89999999991</v>
      </c>
      <c r="I36" s="4">
        <f>I37</f>
        <v>184392.3</v>
      </c>
      <c r="J36" s="34">
        <f>J37+J38</f>
        <v>183779.4</v>
      </c>
      <c r="K36" s="34">
        <f t="shared" ref="K36:L36" si="12">K37+K38</f>
        <v>194540.6</v>
      </c>
      <c r="L36" s="34">
        <f t="shared" si="12"/>
        <v>194540.6</v>
      </c>
      <c r="M36" s="4"/>
      <c r="N36" s="4"/>
    </row>
    <row r="37" spans="1:14" ht="15" customHeight="1">
      <c r="A37" s="152"/>
      <c r="B37" s="173"/>
      <c r="C37" s="172"/>
      <c r="D37" s="230" t="s">
        <v>5</v>
      </c>
      <c r="E37" s="222" t="s">
        <v>36</v>
      </c>
      <c r="F37" s="205">
        <v>1510073020</v>
      </c>
      <c r="G37" s="44">
        <v>600</v>
      </c>
      <c r="H37" s="4">
        <f>I37+J37+K37+L37</f>
        <v>632179.80000000005</v>
      </c>
      <c r="I37" s="4">
        <v>184392.3</v>
      </c>
      <c r="J37" s="34">
        <v>149262.5</v>
      </c>
      <c r="K37" s="34">
        <v>149262.5</v>
      </c>
      <c r="L37" s="33">
        <v>149262.5</v>
      </c>
      <c r="M37" s="44"/>
      <c r="N37" s="44"/>
    </row>
    <row r="38" spans="1:14">
      <c r="A38" s="152"/>
      <c r="B38" s="173"/>
      <c r="C38" s="172"/>
      <c r="D38" s="231"/>
      <c r="E38" s="206"/>
      <c r="F38" s="206"/>
      <c r="G38" s="44">
        <v>100</v>
      </c>
      <c r="H38" s="4">
        <f>I38+J38+K38+L38</f>
        <v>125073.1</v>
      </c>
      <c r="I38" s="4">
        <v>0</v>
      </c>
      <c r="J38" s="34">
        <v>34516.9</v>
      </c>
      <c r="K38" s="34">
        <v>45278.1</v>
      </c>
      <c r="L38" s="33">
        <v>45278.1</v>
      </c>
      <c r="M38" s="44"/>
      <c r="N38" s="44"/>
    </row>
    <row r="39" spans="1:14" ht="30">
      <c r="A39" s="152"/>
      <c r="B39" s="173"/>
      <c r="C39" s="172"/>
      <c r="D39" s="44" t="s">
        <v>6</v>
      </c>
      <c r="E39" s="45"/>
      <c r="F39" s="44"/>
      <c r="G39" s="44"/>
      <c r="H39" s="44"/>
      <c r="I39" s="44"/>
      <c r="J39" s="33"/>
      <c r="K39" s="33"/>
      <c r="L39" s="33"/>
      <c r="M39" s="44"/>
      <c r="N39" s="44"/>
    </row>
    <row r="40" spans="1:14" ht="30">
      <c r="A40" s="152"/>
      <c r="B40" s="173"/>
      <c r="C40" s="172"/>
      <c r="D40" s="44" t="s">
        <v>8</v>
      </c>
      <c r="E40" s="45"/>
      <c r="F40" s="44"/>
      <c r="G40" s="44"/>
      <c r="H40" s="44"/>
      <c r="I40" s="44"/>
      <c r="J40" s="33"/>
      <c r="K40" s="33"/>
      <c r="L40" s="33"/>
      <c r="M40" s="44"/>
      <c r="N40" s="44"/>
    </row>
    <row r="41" spans="1:14" ht="30">
      <c r="A41" s="152"/>
      <c r="B41" s="173"/>
      <c r="C41" s="172"/>
      <c r="D41" s="44" t="s">
        <v>7</v>
      </c>
      <c r="E41" s="45"/>
      <c r="F41" s="44"/>
      <c r="G41" s="44"/>
      <c r="H41" s="44"/>
      <c r="I41" s="44"/>
      <c r="J41" s="33"/>
      <c r="K41" s="33"/>
      <c r="L41" s="33"/>
      <c r="M41" s="44"/>
      <c r="N41" s="44"/>
    </row>
    <row r="42" spans="1:14" ht="30" customHeight="1">
      <c r="A42" s="152" t="s">
        <v>25</v>
      </c>
      <c r="B42" s="174" t="s">
        <v>77</v>
      </c>
      <c r="C42" s="172"/>
      <c r="D42" s="44" t="s">
        <v>18</v>
      </c>
      <c r="E42" s="45" t="s">
        <v>36</v>
      </c>
      <c r="F42" s="44">
        <v>1510073030</v>
      </c>
      <c r="G42" s="44"/>
      <c r="H42" s="4">
        <f>I42+J42+K42+L42</f>
        <v>8977.6</v>
      </c>
      <c r="I42" s="4">
        <v>2690</v>
      </c>
      <c r="J42" s="34">
        <f>J43</f>
        <v>2637</v>
      </c>
      <c r="K42" s="33">
        <f t="shared" ref="K42:L42" si="13">K43</f>
        <v>1825.3</v>
      </c>
      <c r="L42" s="33">
        <f t="shared" si="13"/>
        <v>1825.3</v>
      </c>
      <c r="M42" s="44"/>
      <c r="N42" s="44"/>
    </row>
    <row r="43" spans="1:14" ht="45">
      <c r="A43" s="152"/>
      <c r="B43" s="176"/>
      <c r="C43" s="172"/>
      <c r="D43" s="44" t="s">
        <v>5</v>
      </c>
      <c r="E43" s="45" t="s">
        <v>36</v>
      </c>
      <c r="F43" s="44">
        <v>1510073030</v>
      </c>
      <c r="G43" s="44">
        <v>600</v>
      </c>
      <c r="H43" s="4">
        <f>I43+J43+K43+L43</f>
        <v>8977.6</v>
      </c>
      <c r="I43" s="4">
        <v>2690</v>
      </c>
      <c r="J43" s="34">
        <v>2637</v>
      </c>
      <c r="K43" s="33">
        <v>1825.3</v>
      </c>
      <c r="L43" s="33">
        <v>1825.3</v>
      </c>
      <c r="M43" s="44"/>
      <c r="N43" s="15"/>
    </row>
    <row r="44" spans="1:14" ht="30">
      <c r="A44" s="152"/>
      <c r="B44" s="176"/>
      <c r="C44" s="172"/>
      <c r="D44" s="44" t="s">
        <v>6</v>
      </c>
      <c r="E44" s="45"/>
      <c r="F44" s="44"/>
      <c r="G44" s="44"/>
      <c r="H44" s="44"/>
      <c r="I44" s="44"/>
      <c r="J44" s="33"/>
      <c r="K44" s="33"/>
      <c r="L44" s="33"/>
      <c r="M44" s="44"/>
      <c r="N44" s="44"/>
    </row>
    <row r="45" spans="1:14" ht="30">
      <c r="A45" s="152"/>
      <c r="B45" s="176"/>
      <c r="C45" s="172"/>
      <c r="D45" s="44" t="s">
        <v>8</v>
      </c>
      <c r="E45" s="45"/>
      <c r="F45" s="44"/>
      <c r="G45" s="44"/>
      <c r="H45" s="44"/>
      <c r="I45" s="44"/>
      <c r="J45" s="33"/>
      <c r="K45" s="33"/>
      <c r="L45" s="33"/>
      <c r="M45" s="44"/>
      <c r="N45" s="44"/>
    </row>
    <row r="46" spans="1:14" ht="30">
      <c r="A46" s="152"/>
      <c r="B46" s="176"/>
      <c r="C46" s="172"/>
      <c r="D46" s="44" t="s">
        <v>7</v>
      </c>
      <c r="E46" s="45"/>
      <c r="F46" s="44"/>
      <c r="G46" s="44"/>
      <c r="H46" s="44"/>
      <c r="I46" s="44"/>
      <c r="J46" s="33"/>
      <c r="K46" s="33"/>
      <c r="L46" s="33"/>
      <c r="M46" s="44"/>
      <c r="N46" s="44"/>
    </row>
    <row r="47" spans="1:14" ht="30" customHeight="1">
      <c r="A47" s="152" t="s">
        <v>26</v>
      </c>
      <c r="B47" s="174" t="s">
        <v>78</v>
      </c>
      <c r="C47" s="156"/>
      <c r="D47" s="44" t="s">
        <v>18</v>
      </c>
      <c r="E47" s="45" t="s">
        <v>36</v>
      </c>
      <c r="F47" s="44">
        <v>1510073300</v>
      </c>
      <c r="G47" s="44"/>
      <c r="H47" s="4">
        <f>I47+J47+K47+L47</f>
        <v>235715.40000000002</v>
      </c>
      <c r="I47" s="4">
        <f>I48+I49</f>
        <v>59136.5</v>
      </c>
      <c r="J47" s="34">
        <f t="shared" ref="J47:L47" si="14">J48+J49</f>
        <v>58216.3</v>
      </c>
      <c r="K47" s="34">
        <f t="shared" si="14"/>
        <v>59181.3</v>
      </c>
      <c r="L47" s="34">
        <f t="shared" si="14"/>
        <v>59181.3</v>
      </c>
      <c r="M47" s="44"/>
      <c r="N47" s="44"/>
    </row>
    <row r="48" spans="1:14" ht="15" customHeight="1">
      <c r="A48" s="152"/>
      <c r="B48" s="176"/>
      <c r="C48" s="156"/>
      <c r="D48" s="164" t="s">
        <v>5</v>
      </c>
      <c r="E48" s="190" t="s">
        <v>36</v>
      </c>
      <c r="F48" s="164">
        <v>1510073300</v>
      </c>
      <c r="G48" s="44">
        <v>600</v>
      </c>
      <c r="H48" s="4">
        <f>I48+J48+K48+L48</f>
        <v>215800.40000000002</v>
      </c>
      <c r="I48" s="4">
        <v>59136.5</v>
      </c>
      <c r="J48" s="33">
        <v>52221.3</v>
      </c>
      <c r="K48" s="33">
        <v>52221.3</v>
      </c>
      <c r="L48" s="33">
        <v>52221.3</v>
      </c>
      <c r="M48" s="44"/>
      <c r="N48" s="44"/>
    </row>
    <row r="49" spans="1:14">
      <c r="A49" s="152"/>
      <c r="B49" s="176"/>
      <c r="C49" s="156"/>
      <c r="D49" s="204"/>
      <c r="E49" s="204"/>
      <c r="F49" s="204"/>
      <c r="G49" s="44">
        <v>100</v>
      </c>
      <c r="H49" s="4">
        <f>I49+J49+K49+L49</f>
        <v>19915</v>
      </c>
      <c r="I49" s="4">
        <v>0</v>
      </c>
      <c r="J49" s="34">
        <v>5995</v>
      </c>
      <c r="K49" s="34">
        <v>6960</v>
      </c>
      <c r="L49" s="34">
        <v>6960</v>
      </c>
      <c r="M49" s="44"/>
      <c r="N49" s="44"/>
    </row>
    <row r="50" spans="1:14" ht="30">
      <c r="A50" s="152"/>
      <c r="B50" s="176"/>
      <c r="C50" s="156"/>
      <c r="D50" s="44" t="s">
        <v>6</v>
      </c>
      <c r="E50" s="45"/>
      <c r="F50" s="44">
        <v>1510073300</v>
      </c>
      <c r="G50" s="44"/>
      <c r="H50" s="44"/>
      <c r="I50" s="44"/>
      <c r="J50" s="33"/>
      <c r="K50" s="33"/>
      <c r="L50" s="33"/>
      <c r="M50" s="44"/>
      <c r="N50" s="44"/>
    </row>
    <row r="51" spans="1:14" ht="30">
      <c r="A51" s="152"/>
      <c r="B51" s="176"/>
      <c r="C51" s="156"/>
      <c r="D51" s="44" t="s">
        <v>8</v>
      </c>
      <c r="E51" s="45"/>
      <c r="F51" s="44">
        <v>1510073300</v>
      </c>
      <c r="G51" s="44"/>
      <c r="H51" s="44"/>
      <c r="I51" s="44"/>
      <c r="J51" s="33"/>
      <c r="K51" s="33"/>
      <c r="L51" s="33"/>
      <c r="M51" s="44"/>
      <c r="N51" s="44"/>
    </row>
    <row r="52" spans="1:14" ht="30">
      <c r="A52" s="152"/>
      <c r="B52" s="176"/>
      <c r="C52" s="156"/>
      <c r="D52" s="44" t="s">
        <v>7</v>
      </c>
      <c r="E52" s="45"/>
      <c r="F52" s="44">
        <v>1510073300</v>
      </c>
      <c r="G52" s="44"/>
      <c r="H52" s="44"/>
      <c r="I52" s="44"/>
      <c r="J52" s="33"/>
      <c r="K52" s="33"/>
      <c r="L52" s="33"/>
      <c r="M52" s="44"/>
      <c r="N52" s="44"/>
    </row>
    <row r="53" spans="1:14" ht="30" customHeight="1">
      <c r="A53" s="152" t="s">
        <v>27</v>
      </c>
      <c r="B53" s="174" t="s">
        <v>79</v>
      </c>
      <c r="C53" s="156"/>
      <c r="D53" s="44" t="s">
        <v>18</v>
      </c>
      <c r="E53" s="45" t="s">
        <v>36</v>
      </c>
      <c r="F53" s="44">
        <v>1510073320</v>
      </c>
      <c r="G53" s="44"/>
      <c r="H53" s="4">
        <f>I53+J53+K53+L53</f>
        <v>3167.8</v>
      </c>
      <c r="I53" s="4">
        <v>559.6</v>
      </c>
      <c r="J53" s="33">
        <f>J54</f>
        <v>869.4</v>
      </c>
      <c r="K53" s="33">
        <f>K54</f>
        <v>869.4</v>
      </c>
      <c r="L53" s="33">
        <f>L54</f>
        <v>869.4</v>
      </c>
      <c r="M53" s="44"/>
      <c r="N53" s="44"/>
    </row>
    <row r="54" spans="1:14" ht="45">
      <c r="A54" s="152"/>
      <c r="B54" s="176"/>
      <c r="C54" s="156"/>
      <c r="D54" s="44" t="s">
        <v>5</v>
      </c>
      <c r="E54" s="45" t="s">
        <v>36</v>
      </c>
      <c r="F54" s="44">
        <v>1510073320</v>
      </c>
      <c r="G54" s="44">
        <v>600</v>
      </c>
      <c r="H54" s="4">
        <f>I54+J54+K54+L54</f>
        <v>3167.8</v>
      </c>
      <c r="I54" s="4">
        <v>559.6</v>
      </c>
      <c r="J54" s="33">
        <v>869.4</v>
      </c>
      <c r="K54" s="33">
        <v>869.4</v>
      </c>
      <c r="L54" s="33">
        <v>869.4</v>
      </c>
      <c r="M54" s="44"/>
      <c r="N54" s="15"/>
    </row>
    <row r="55" spans="1:14" ht="30">
      <c r="A55" s="152"/>
      <c r="B55" s="176"/>
      <c r="C55" s="156"/>
      <c r="D55" s="44" t="s">
        <v>6</v>
      </c>
      <c r="E55" s="45"/>
      <c r="F55" s="44"/>
      <c r="G55" s="44"/>
      <c r="H55" s="44"/>
      <c r="I55" s="44"/>
      <c r="J55" s="33"/>
      <c r="K55" s="33"/>
      <c r="L55" s="33"/>
      <c r="M55" s="44"/>
      <c r="N55" s="15"/>
    </row>
    <row r="56" spans="1:14" ht="30">
      <c r="A56" s="152"/>
      <c r="B56" s="176"/>
      <c r="C56" s="156"/>
      <c r="D56" s="44" t="s">
        <v>8</v>
      </c>
      <c r="E56" s="45"/>
      <c r="F56" s="44"/>
      <c r="G56" s="44"/>
      <c r="H56" s="44"/>
      <c r="I56" s="44"/>
      <c r="J56" s="33"/>
      <c r="K56" s="33"/>
      <c r="L56" s="33"/>
      <c r="M56" s="44"/>
      <c r="N56" s="15"/>
    </row>
    <row r="57" spans="1:14" ht="30">
      <c r="A57" s="152"/>
      <c r="B57" s="176"/>
      <c r="C57" s="156"/>
      <c r="D57" s="44" t="s">
        <v>7</v>
      </c>
      <c r="E57" s="45"/>
      <c r="F57" s="44"/>
      <c r="G57" s="44"/>
      <c r="H57" s="44"/>
      <c r="I57" s="4"/>
      <c r="J57" s="34"/>
      <c r="K57" s="34"/>
      <c r="L57" s="33"/>
      <c r="M57" s="44"/>
      <c r="N57" s="15"/>
    </row>
    <row r="58" spans="1:14" ht="30" customHeight="1">
      <c r="A58" s="232" t="s">
        <v>29</v>
      </c>
      <c r="B58" s="156" t="s">
        <v>30</v>
      </c>
      <c r="C58" s="156" t="s">
        <v>19</v>
      </c>
      <c r="D58" s="49" t="s">
        <v>18</v>
      </c>
      <c r="E58" s="50" t="s">
        <v>99</v>
      </c>
      <c r="F58" s="49">
        <v>1520000000</v>
      </c>
      <c r="G58" s="49"/>
      <c r="H58" s="51">
        <f>I58+J58+K58+L58</f>
        <v>2022903.1999999997</v>
      </c>
      <c r="I58" s="51">
        <f>I59+I61+I62</f>
        <v>495545.19999999995</v>
      </c>
      <c r="J58" s="51">
        <f t="shared" ref="J58:L58" si="15">J59+J61+J62</f>
        <v>502734.2</v>
      </c>
      <c r="K58" s="51">
        <f t="shared" si="15"/>
        <v>512445.69999999995</v>
      </c>
      <c r="L58" s="51">
        <f t="shared" si="15"/>
        <v>512178.09999999992</v>
      </c>
      <c r="M58" s="51"/>
      <c r="N58" s="54"/>
    </row>
    <row r="59" spans="1:14" ht="45">
      <c r="A59" s="232"/>
      <c r="B59" s="176"/>
      <c r="C59" s="156"/>
      <c r="D59" s="44" t="s">
        <v>5</v>
      </c>
      <c r="E59" s="45" t="s">
        <v>99</v>
      </c>
      <c r="F59" s="44">
        <v>1520000000</v>
      </c>
      <c r="G59" s="44"/>
      <c r="H59" s="4">
        <f t="shared" ref="H59:H62" si="16">I59+J59+K59+L59</f>
        <v>1405580.9</v>
      </c>
      <c r="I59" s="4">
        <f>I76+I77+I82+I87+I92+I97+I102</f>
        <v>342540.69999999995</v>
      </c>
      <c r="J59" s="34">
        <f t="shared" ref="J59:L59" si="17">J76+J77+J82+J87+J92+J97+J102</f>
        <v>347861.2</v>
      </c>
      <c r="K59" s="34">
        <f t="shared" si="17"/>
        <v>357572.69999999995</v>
      </c>
      <c r="L59" s="34">
        <f t="shared" si="17"/>
        <v>357606.29999999993</v>
      </c>
      <c r="M59" s="4"/>
      <c r="N59" s="15"/>
    </row>
    <row r="60" spans="1:14" ht="30">
      <c r="A60" s="232"/>
      <c r="B60" s="176"/>
      <c r="C60" s="156"/>
      <c r="D60" s="44" t="s">
        <v>6</v>
      </c>
      <c r="E60" s="45" t="s">
        <v>37</v>
      </c>
      <c r="F60" s="44">
        <v>1520000000</v>
      </c>
      <c r="G60" s="44"/>
      <c r="H60" s="4"/>
      <c r="I60" s="4"/>
      <c r="J60" s="34"/>
      <c r="K60" s="34"/>
      <c r="L60" s="34"/>
      <c r="M60" s="4"/>
      <c r="N60" s="15"/>
    </row>
    <row r="61" spans="1:14" ht="30">
      <c r="A61" s="232"/>
      <c r="B61" s="176"/>
      <c r="C61" s="156"/>
      <c r="D61" s="48" t="s">
        <v>8</v>
      </c>
      <c r="E61" s="45" t="s">
        <v>37</v>
      </c>
      <c r="F61" s="44">
        <v>1520000000</v>
      </c>
      <c r="G61" s="44">
        <v>600</v>
      </c>
      <c r="H61" s="4">
        <f t="shared" si="16"/>
        <v>571173.5</v>
      </c>
      <c r="I61" s="4">
        <f>I68+I73</f>
        <v>141293.6</v>
      </c>
      <c r="J61" s="34">
        <f t="shared" ref="J61:L62" si="18">J68+J73</f>
        <v>143393.70000000001</v>
      </c>
      <c r="K61" s="34">
        <f t="shared" si="18"/>
        <v>143393.70000000001</v>
      </c>
      <c r="L61" s="34">
        <f t="shared" si="18"/>
        <v>143092.5</v>
      </c>
      <c r="M61" s="4"/>
      <c r="N61" s="15"/>
    </row>
    <row r="62" spans="1:14" ht="30">
      <c r="A62" s="232"/>
      <c r="B62" s="176"/>
      <c r="C62" s="156"/>
      <c r="D62" s="44" t="s">
        <v>7</v>
      </c>
      <c r="E62" s="45" t="s">
        <v>37</v>
      </c>
      <c r="F62" s="44">
        <v>1520000000</v>
      </c>
      <c r="G62" s="44">
        <v>900</v>
      </c>
      <c r="H62" s="4">
        <f t="shared" si="16"/>
        <v>46148.800000000003</v>
      </c>
      <c r="I62" s="4">
        <f>I69+I74</f>
        <v>11710.9</v>
      </c>
      <c r="J62" s="34">
        <f t="shared" si="18"/>
        <v>11479.300000000001</v>
      </c>
      <c r="K62" s="34">
        <f t="shared" si="18"/>
        <v>11479.300000000001</v>
      </c>
      <c r="L62" s="34">
        <f t="shared" si="18"/>
        <v>11479.300000000001</v>
      </c>
      <c r="M62" s="4"/>
      <c r="N62" s="15"/>
    </row>
    <row r="63" spans="1:14" ht="15" customHeight="1">
      <c r="A63" s="225" t="s">
        <v>74</v>
      </c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</row>
    <row r="64" spans="1:14" ht="15" customHeight="1">
      <c r="A64" s="225" t="s">
        <v>75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</row>
    <row r="65" spans="1:14" ht="30" customHeight="1">
      <c r="A65" s="152" t="s">
        <v>31</v>
      </c>
      <c r="B65" s="156" t="s">
        <v>32</v>
      </c>
      <c r="C65" s="156"/>
      <c r="D65" s="44" t="s">
        <v>18</v>
      </c>
      <c r="E65" s="45" t="s">
        <v>37</v>
      </c>
      <c r="F65" s="44">
        <v>1520042190</v>
      </c>
      <c r="G65" s="44"/>
      <c r="H65" s="4">
        <f>I65+J65+K65+L65</f>
        <v>485581.5</v>
      </c>
      <c r="I65" s="4">
        <f>I68+I69</f>
        <v>120094.8</v>
      </c>
      <c r="J65" s="34">
        <f t="shared" ref="J65:L65" si="19">J68+J69</f>
        <v>121929.3</v>
      </c>
      <c r="K65" s="34">
        <f t="shared" si="19"/>
        <v>121929.3</v>
      </c>
      <c r="L65" s="34">
        <f t="shared" si="19"/>
        <v>121628.1</v>
      </c>
      <c r="M65" s="4"/>
      <c r="N65" s="4"/>
    </row>
    <row r="66" spans="1:14" ht="45">
      <c r="A66" s="152"/>
      <c r="B66" s="156"/>
      <c r="C66" s="175"/>
      <c r="D66" s="44" t="s">
        <v>5</v>
      </c>
      <c r="E66" s="45"/>
      <c r="F66" s="44"/>
      <c r="G66" s="44"/>
      <c r="H66" s="4"/>
      <c r="I66" s="4"/>
      <c r="J66" s="34"/>
      <c r="K66" s="34"/>
      <c r="L66" s="34"/>
      <c r="M66" s="4"/>
      <c r="N66" s="4"/>
    </row>
    <row r="67" spans="1:14" ht="30">
      <c r="A67" s="152"/>
      <c r="B67" s="156"/>
      <c r="C67" s="175"/>
      <c r="D67" s="44" t="s">
        <v>6</v>
      </c>
      <c r="E67" s="45"/>
      <c r="F67" s="44"/>
      <c r="G67" s="44"/>
      <c r="H67" s="4"/>
      <c r="I67" s="4"/>
      <c r="J67" s="34"/>
      <c r="K67" s="34"/>
      <c r="L67" s="34"/>
      <c r="M67" s="4"/>
      <c r="N67" s="4"/>
    </row>
    <row r="68" spans="1:14" ht="30">
      <c r="A68" s="152"/>
      <c r="B68" s="156"/>
      <c r="C68" s="175"/>
      <c r="D68" s="44" t="s">
        <v>8</v>
      </c>
      <c r="E68" s="45" t="s">
        <v>37</v>
      </c>
      <c r="F68" s="44">
        <v>1520042190</v>
      </c>
      <c r="G68" s="44">
        <v>600</v>
      </c>
      <c r="H68" s="4">
        <f>I68+J68+K68+L68</f>
        <v>440210.2</v>
      </c>
      <c r="I68" s="4">
        <v>108886.3</v>
      </c>
      <c r="J68" s="34">
        <v>110541.7</v>
      </c>
      <c r="K68" s="34">
        <v>110541.7</v>
      </c>
      <c r="L68" s="34">
        <v>110240.5</v>
      </c>
      <c r="M68" s="4"/>
      <c r="N68" s="15"/>
    </row>
    <row r="69" spans="1:14" ht="30">
      <c r="A69" s="152"/>
      <c r="B69" s="156"/>
      <c r="C69" s="175"/>
      <c r="D69" s="44" t="s">
        <v>7</v>
      </c>
      <c r="E69" s="45" t="s">
        <v>37</v>
      </c>
      <c r="F69" s="44">
        <v>1520042190</v>
      </c>
      <c r="G69" s="44">
        <v>900</v>
      </c>
      <c r="H69" s="4">
        <f>I69+J69+K69+L69</f>
        <v>45371.299999999996</v>
      </c>
      <c r="I69" s="4">
        <v>11208.5</v>
      </c>
      <c r="J69" s="34">
        <v>11387.6</v>
      </c>
      <c r="K69" s="34">
        <v>11387.6</v>
      </c>
      <c r="L69" s="34">
        <v>11387.6</v>
      </c>
      <c r="M69" s="4"/>
      <c r="N69" s="4"/>
    </row>
    <row r="70" spans="1:14" ht="30">
      <c r="A70" s="152" t="s">
        <v>33</v>
      </c>
      <c r="B70" s="156" t="s">
        <v>34</v>
      </c>
      <c r="C70" s="156"/>
      <c r="D70" s="44" t="s">
        <v>18</v>
      </c>
      <c r="E70" s="45" t="s">
        <v>37</v>
      </c>
      <c r="F70" s="44">
        <v>1520042290</v>
      </c>
      <c r="G70" s="44"/>
      <c r="H70" s="4">
        <f>I70+J70+K70+L70</f>
        <v>131548.4</v>
      </c>
      <c r="I70" s="4">
        <f>I73+I74</f>
        <v>32909.699999999997</v>
      </c>
      <c r="J70" s="34">
        <f t="shared" ref="J70" si="20">J73+J74</f>
        <v>32943.699999999997</v>
      </c>
      <c r="K70" s="34">
        <v>32847.5</v>
      </c>
      <c r="L70" s="34">
        <v>32847.5</v>
      </c>
      <c r="M70" s="4"/>
      <c r="N70" s="4"/>
    </row>
    <row r="71" spans="1:14" ht="45">
      <c r="A71" s="152"/>
      <c r="B71" s="156"/>
      <c r="C71" s="156"/>
      <c r="D71" s="44" t="s">
        <v>5</v>
      </c>
      <c r="E71" s="45"/>
      <c r="F71" s="44"/>
      <c r="G71" s="44"/>
      <c r="H71" s="4"/>
      <c r="I71" s="4"/>
      <c r="J71" s="34"/>
      <c r="K71" s="34"/>
      <c r="L71" s="34"/>
      <c r="M71" s="4"/>
      <c r="N71" s="4"/>
    </row>
    <row r="72" spans="1:14" ht="30">
      <c r="A72" s="152"/>
      <c r="B72" s="156"/>
      <c r="C72" s="156"/>
      <c r="D72" s="44" t="s">
        <v>6</v>
      </c>
      <c r="E72" s="45"/>
      <c r="F72" s="44"/>
      <c r="G72" s="44"/>
      <c r="H72" s="4"/>
      <c r="I72" s="4"/>
      <c r="J72" s="34"/>
      <c r="K72" s="34"/>
      <c r="L72" s="34"/>
      <c r="M72" s="4"/>
      <c r="N72" s="4"/>
    </row>
    <row r="73" spans="1:14" ht="30">
      <c r="A73" s="152"/>
      <c r="B73" s="156"/>
      <c r="C73" s="156"/>
      <c r="D73" s="44" t="s">
        <v>8</v>
      </c>
      <c r="E73" s="45" t="s">
        <v>37</v>
      </c>
      <c r="F73" s="44">
        <v>1520042290</v>
      </c>
      <c r="G73" s="44">
        <v>600</v>
      </c>
      <c r="H73" s="4">
        <f>I73+J73+K73+L73</f>
        <v>130963.3</v>
      </c>
      <c r="I73" s="4">
        <v>32407.3</v>
      </c>
      <c r="J73" s="34">
        <v>32852</v>
      </c>
      <c r="K73" s="34">
        <v>32852</v>
      </c>
      <c r="L73" s="34">
        <v>32852</v>
      </c>
      <c r="M73" s="4"/>
      <c r="N73" s="4"/>
    </row>
    <row r="74" spans="1:14" ht="30">
      <c r="A74" s="152"/>
      <c r="B74" s="156"/>
      <c r="C74" s="156"/>
      <c r="D74" s="44" t="s">
        <v>7</v>
      </c>
      <c r="E74" s="45" t="s">
        <v>37</v>
      </c>
      <c r="F74" s="44">
        <v>1520042290</v>
      </c>
      <c r="G74" s="44">
        <v>900</v>
      </c>
      <c r="H74" s="4">
        <f>I74+J74+K74+L74</f>
        <v>777.50000000000011</v>
      </c>
      <c r="I74" s="4">
        <v>502.4</v>
      </c>
      <c r="J74" s="34">
        <v>91.7</v>
      </c>
      <c r="K74" s="34">
        <v>91.7</v>
      </c>
      <c r="L74" s="34">
        <v>91.7</v>
      </c>
      <c r="M74" s="4"/>
      <c r="N74" s="4"/>
    </row>
    <row r="75" spans="1:14" ht="30" customHeight="1">
      <c r="A75" s="152" t="s">
        <v>106</v>
      </c>
      <c r="B75" s="174" t="s">
        <v>80</v>
      </c>
      <c r="C75" s="172"/>
      <c r="D75" s="44" t="s">
        <v>18</v>
      </c>
      <c r="E75" s="45" t="s">
        <v>37</v>
      </c>
      <c r="F75" s="44">
        <v>1520073040</v>
      </c>
      <c r="G75" s="44"/>
      <c r="H75" s="4">
        <f>I75+J75+K75+L75</f>
        <v>1206787.1000000001</v>
      </c>
      <c r="I75" s="4">
        <f>I76</f>
        <v>290687.09999999998</v>
      </c>
      <c r="J75" s="34">
        <f>J76+J77</f>
        <v>295837.2</v>
      </c>
      <c r="K75" s="34">
        <f t="shared" ref="K75:L75" si="21">K76+K77</f>
        <v>310131.40000000002</v>
      </c>
      <c r="L75" s="34">
        <f t="shared" si="21"/>
        <v>310131.40000000002</v>
      </c>
      <c r="M75" s="4"/>
      <c r="N75" s="4"/>
    </row>
    <row r="76" spans="1:14" ht="15" customHeight="1">
      <c r="A76" s="173"/>
      <c r="B76" s="173"/>
      <c r="C76" s="172"/>
      <c r="D76" s="164" t="s">
        <v>5</v>
      </c>
      <c r="E76" s="190" t="s">
        <v>37</v>
      </c>
      <c r="F76" s="164">
        <v>1520073040</v>
      </c>
      <c r="G76" s="44">
        <v>600</v>
      </c>
      <c r="H76" s="4">
        <f>I76+J76+K76+L76</f>
        <v>1122971.7</v>
      </c>
      <c r="I76" s="4">
        <v>290687.09999999998</v>
      </c>
      <c r="J76" s="34">
        <v>277428.2</v>
      </c>
      <c r="K76" s="34">
        <v>277428.2</v>
      </c>
      <c r="L76" s="34">
        <v>277428.2</v>
      </c>
      <c r="M76" s="4"/>
      <c r="N76" s="4"/>
    </row>
    <row r="77" spans="1:14">
      <c r="A77" s="173"/>
      <c r="B77" s="173"/>
      <c r="C77" s="172"/>
      <c r="D77" s="204"/>
      <c r="E77" s="204"/>
      <c r="F77" s="204"/>
      <c r="G77" s="44">
        <v>100</v>
      </c>
      <c r="H77" s="4">
        <f>I77+J77+K77+L77</f>
        <v>83815.399999999994</v>
      </c>
      <c r="I77" s="4">
        <v>0</v>
      </c>
      <c r="J77" s="34">
        <v>18409</v>
      </c>
      <c r="K77" s="34">
        <v>32703.200000000001</v>
      </c>
      <c r="L77" s="34">
        <v>32703.200000000001</v>
      </c>
      <c r="M77" s="4"/>
      <c r="N77" s="4"/>
    </row>
    <row r="78" spans="1:14" ht="30">
      <c r="A78" s="173"/>
      <c r="B78" s="173"/>
      <c r="C78" s="172"/>
      <c r="D78" s="44" t="s">
        <v>6</v>
      </c>
      <c r="E78" s="45"/>
      <c r="F78" s="44"/>
      <c r="G78" s="44"/>
      <c r="H78" s="4"/>
      <c r="I78" s="4"/>
      <c r="J78" s="34"/>
      <c r="K78" s="34"/>
      <c r="L78" s="34"/>
      <c r="M78" s="4"/>
      <c r="N78" s="4"/>
    </row>
    <row r="79" spans="1:14" ht="30">
      <c r="A79" s="173"/>
      <c r="B79" s="173"/>
      <c r="C79" s="172"/>
      <c r="D79" s="44" t="s">
        <v>8</v>
      </c>
      <c r="E79" s="45"/>
      <c r="F79" s="44"/>
      <c r="G79" s="44"/>
      <c r="H79" s="4"/>
      <c r="I79" s="4"/>
      <c r="J79" s="34"/>
      <c r="K79" s="34"/>
      <c r="L79" s="34"/>
      <c r="M79" s="4"/>
      <c r="N79" s="4"/>
    </row>
    <row r="80" spans="1:14" ht="30">
      <c r="A80" s="173"/>
      <c r="B80" s="173"/>
      <c r="C80" s="172"/>
      <c r="D80" s="44" t="s">
        <v>7</v>
      </c>
      <c r="E80" s="45"/>
      <c r="F80" s="44"/>
      <c r="G80" s="44"/>
      <c r="H80" s="4"/>
      <c r="I80" s="4"/>
      <c r="J80" s="34"/>
      <c r="K80" s="34"/>
      <c r="L80" s="34"/>
      <c r="M80" s="4"/>
      <c r="N80" s="4"/>
    </row>
    <row r="81" spans="1:14" ht="30" customHeight="1">
      <c r="A81" s="152" t="s">
        <v>35</v>
      </c>
      <c r="B81" s="174" t="s">
        <v>81</v>
      </c>
      <c r="C81" s="156"/>
      <c r="D81" s="44" t="s">
        <v>18</v>
      </c>
      <c r="E81" s="45" t="s">
        <v>37</v>
      </c>
      <c r="F81" s="44">
        <v>1520073050</v>
      </c>
      <c r="G81" s="44"/>
      <c r="H81" s="4">
        <f>I81+J81+K81+L81</f>
        <v>30861.199999999997</v>
      </c>
      <c r="I81" s="4">
        <f>I82</f>
        <v>9735</v>
      </c>
      <c r="J81" s="34">
        <f>J82</f>
        <v>9921</v>
      </c>
      <c r="K81" s="34">
        <f>K82</f>
        <v>5602.6</v>
      </c>
      <c r="L81" s="34">
        <f>L82</f>
        <v>5602.6</v>
      </c>
      <c r="M81" s="4"/>
      <c r="N81" s="4"/>
    </row>
    <row r="82" spans="1:14" ht="45">
      <c r="A82" s="152"/>
      <c r="B82" s="176"/>
      <c r="C82" s="156"/>
      <c r="D82" s="44" t="s">
        <v>5</v>
      </c>
      <c r="E82" s="45" t="s">
        <v>37</v>
      </c>
      <c r="F82" s="44">
        <v>1520073050</v>
      </c>
      <c r="G82" s="44">
        <v>600</v>
      </c>
      <c r="H82" s="4">
        <f>I82+J82+K82+L82</f>
        <v>30861.199999999997</v>
      </c>
      <c r="I82" s="4">
        <v>9735</v>
      </c>
      <c r="J82" s="34">
        <v>9921</v>
      </c>
      <c r="K82" s="34">
        <v>5602.6</v>
      </c>
      <c r="L82" s="34">
        <v>5602.6</v>
      </c>
      <c r="M82" s="4"/>
      <c r="N82" s="4"/>
    </row>
    <row r="83" spans="1:14" ht="30">
      <c r="A83" s="152"/>
      <c r="B83" s="176"/>
      <c r="C83" s="156"/>
      <c r="D83" s="44" t="s">
        <v>6</v>
      </c>
      <c r="E83" s="45"/>
      <c r="F83" s="44"/>
      <c r="G83" s="44"/>
      <c r="H83" s="4"/>
      <c r="I83" s="4"/>
      <c r="J83" s="34"/>
      <c r="K83" s="34"/>
      <c r="L83" s="34"/>
      <c r="M83" s="4"/>
      <c r="N83" s="4"/>
    </row>
    <row r="84" spans="1:14" ht="30">
      <c r="A84" s="152"/>
      <c r="B84" s="176"/>
      <c r="C84" s="156"/>
      <c r="D84" s="44" t="s">
        <v>8</v>
      </c>
      <c r="E84" s="45"/>
      <c r="F84" s="44"/>
      <c r="G84" s="44"/>
      <c r="H84" s="4"/>
      <c r="I84" s="4"/>
      <c r="J84" s="34"/>
      <c r="K84" s="34"/>
      <c r="L84" s="34"/>
      <c r="M84" s="4"/>
      <c r="N84" s="4"/>
    </row>
    <row r="85" spans="1:14" ht="30">
      <c r="A85" s="152"/>
      <c r="B85" s="176"/>
      <c r="C85" s="156"/>
      <c r="D85" s="44" t="s">
        <v>7</v>
      </c>
      <c r="E85" s="45"/>
      <c r="F85" s="44"/>
      <c r="G85" s="44"/>
      <c r="H85" s="4"/>
      <c r="I85" s="4"/>
      <c r="J85" s="34"/>
      <c r="K85" s="34"/>
      <c r="L85" s="34"/>
      <c r="M85" s="4"/>
      <c r="N85" s="4"/>
    </row>
    <row r="86" spans="1:14" ht="30" customHeight="1">
      <c r="A86" s="152" t="s">
        <v>38</v>
      </c>
      <c r="B86" s="174" t="s">
        <v>40</v>
      </c>
      <c r="C86" s="156"/>
      <c r="D86" s="44" t="s">
        <v>18</v>
      </c>
      <c r="E86" s="45" t="s">
        <v>37</v>
      </c>
      <c r="F86" s="44">
        <v>1520073100</v>
      </c>
      <c r="G86" s="44"/>
      <c r="H86" s="4">
        <f>I86+J86+K86+L86</f>
        <v>3340.8</v>
      </c>
      <c r="I86" s="4">
        <v>648</v>
      </c>
      <c r="J86" s="34">
        <f>J87</f>
        <v>854.4</v>
      </c>
      <c r="K86" s="34">
        <f>K87</f>
        <v>902.4</v>
      </c>
      <c r="L86" s="34">
        <f>L87</f>
        <v>936</v>
      </c>
      <c r="M86" s="4"/>
      <c r="N86" s="4"/>
    </row>
    <row r="87" spans="1:14" ht="45">
      <c r="A87" s="152"/>
      <c r="B87" s="174"/>
      <c r="C87" s="156"/>
      <c r="D87" s="44" t="s">
        <v>5</v>
      </c>
      <c r="E87" s="45" t="s">
        <v>37</v>
      </c>
      <c r="F87" s="44">
        <v>1520073100</v>
      </c>
      <c r="G87" s="44">
        <v>300</v>
      </c>
      <c r="H87" s="4">
        <f>I87+J87+K87+L87</f>
        <v>3340.8</v>
      </c>
      <c r="I87" s="4">
        <v>648</v>
      </c>
      <c r="J87" s="34">
        <v>854.4</v>
      </c>
      <c r="K87" s="34">
        <v>902.4</v>
      </c>
      <c r="L87" s="34">
        <v>936</v>
      </c>
      <c r="M87" s="4"/>
      <c r="N87" s="4"/>
    </row>
    <row r="88" spans="1:14" ht="30">
      <c r="A88" s="152"/>
      <c r="B88" s="174"/>
      <c r="C88" s="156"/>
      <c r="D88" s="44" t="s">
        <v>6</v>
      </c>
      <c r="E88" s="45"/>
      <c r="F88" s="44"/>
      <c r="G88" s="44"/>
      <c r="H88" s="4"/>
      <c r="I88" s="4"/>
      <c r="J88" s="34"/>
      <c r="K88" s="34"/>
      <c r="L88" s="34"/>
      <c r="M88" s="4"/>
      <c r="N88" s="4"/>
    </row>
    <row r="89" spans="1:14" ht="30">
      <c r="A89" s="152"/>
      <c r="B89" s="174"/>
      <c r="C89" s="156"/>
      <c r="D89" s="44" t="s">
        <v>8</v>
      </c>
      <c r="E89" s="45"/>
      <c r="F89" s="44"/>
      <c r="G89" s="44"/>
      <c r="H89" s="4"/>
      <c r="I89" s="4"/>
      <c r="J89" s="34"/>
      <c r="K89" s="34"/>
      <c r="L89" s="34"/>
      <c r="M89" s="4"/>
      <c r="N89" s="4"/>
    </row>
    <row r="90" spans="1:14" ht="30">
      <c r="A90" s="152"/>
      <c r="B90" s="174"/>
      <c r="C90" s="156"/>
      <c r="D90" s="44" t="s">
        <v>7</v>
      </c>
      <c r="E90" s="45"/>
      <c r="F90" s="44"/>
      <c r="G90" s="44"/>
      <c r="H90" s="4"/>
      <c r="I90" s="4"/>
      <c r="J90" s="34"/>
      <c r="K90" s="34"/>
      <c r="L90" s="34"/>
      <c r="M90" s="4"/>
      <c r="N90" s="4"/>
    </row>
    <row r="91" spans="1:14" ht="30" customHeight="1">
      <c r="A91" s="152" t="s">
        <v>39</v>
      </c>
      <c r="B91" s="174" t="s">
        <v>42</v>
      </c>
      <c r="C91" s="156"/>
      <c r="D91" s="44" t="s">
        <v>18</v>
      </c>
      <c r="E91" s="45" t="s">
        <v>70</v>
      </c>
      <c r="F91" s="44">
        <v>1520073160</v>
      </c>
      <c r="G91" s="44"/>
      <c r="H91" s="4">
        <f>I91+J91+K91+L91</f>
        <v>21500.9</v>
      </c>
      <c r="I91" s="4">
        <f>I92</f>
        <v>5464.1</v>
      </c>
      <c r="J91" s="34">
        <f t="shared" ref="J91:L91" si="22">J92</f>
        <v>5345.6</v>
      </c>
      <c r="K91" s="34">
        <f t="shared" si="22"/>
        <v>5345.6</v>
      </c>
      <c r="L91" s="34">
        <f t="shared" si="22"/>
        <v>5345.6</v>
      </c>
      <c r="M91" s="4"/>
      <c r="N91" s="4"/>
    </row>
    <row r="92" spans="1:14" ht="45">
      <c r="A92" s="152"/>
      <c r="B92" s="174"/>
      <c r="C92" s="156"/>
      <c r="D92" s="44" t="s">
        <v>5</v>
      </c>
      <c r="E92" s="45" t="s">
        <v>70</v>
      </c>
      <c r="F92" s="44">
        <v>1520073160</v>
      </c>
      <c r="G92" s="44">
        <v>600</v>
      </c>
      <c r="H92" s="4">
        <f>I92+J92+K92+L92</f>
        <v>21500.9</v>
      </c>
      <c r="I92" s="4">
        <v>5464.1</v>
      </c>
      <c r="J92" s="34">
        <v>5345.6</v>
      </c>
      <c r="K92" s="34">
        <v>5345.6</v>
      </c>
      <c r="L92" s="34">
        <v>5345.6</v>
      </c>
      <c r="M92" s="4"/>
      <c r="N92" s="4"/>
    </row>
    <row r="93" spans="1:14" ht="30">
      <c r="A93" s="152"/>
      <c r="B93" s="174"/>
      <c r="C93" s="156"/>
      <c r="D93" s="44" t="s">
        <v>6</v>
      </c>
      <c r="E93" s="45"/>
      <c r="F93" s="44"/>
      <c r="G93" s="44"/>
      <c r="H93" s="4"/>
      <c r="I93" s="4"/>
      <c r="J93" s="34"/>
      <c r="K93" s="34"/>
      <c r="L93" s="34"/>
      <c r="M93" s="4"/>
      <c r="N93" s="4"/>
    </row>
    <row r="94" spans="1:14" ht="30">
      <c r="A94" s="152"/>
      <c r="B94" s="174"/>
      <c r="C94" s="156"/>
      <c r="D94" s="44" t="s">
        <v>8</v>
      </c>
      <c r="E94" s="45"/>
      <c r="F94" s="44"/>
      <c r="G94" s="44"/>
      <c r="H94" s="4"/>
      <c r="I94" s="4"/>
      <c r="J94" s="34"/>
      <c r="K94" s="34"/>
      <c r="L94" s="34"/>
      <c r="M94" s="4"/>
      <c r="N94" s="4"/>
    </row>
    <row r="95" spans="1:14" ht="30">
      <c r="A95" s="152"/>
      <c r="B95" s="174"/>
      <c r="C95" s="156"/>
      <c r="D95" s="44" t="s">
        <v>7</v>
      </c>
      <c r="E95" s="45"/>
      <c r="F95" s="44"/>
      <c r="G95" s="44"/>
      <c r="H95" s="4"/>
      <c r="I95" s="4"/>
      <c r="J95" s="34"/>
      <c r="K95" s="34"/>
      <c r="L95" s="34"/>
      <c r="M95" s="4"/>
      <c r="N95" s="4"/>
    </row>
    <row r="96" spans="1:14" ht="30" customHeight="1">
      <c r="A96" s="152" t="s">
        <v>41</v>
      </c>
      <c r="B96" s="174" t="s">
        <v>44</v>
      </c>
      <c r="C96" s="156"/>
      <c r="D96" s="44" t="s">
        <v>18</v>
      </c>
      <c r="E96" s="45" t="s">
        <v>70</v>
      </c>
      <c r="F96" s="44">
        <v>1520073170</v>
      </c>
      <c r="G96" s="44"/>
      <c r="H96" s="4">
        <f>I96+J96+K96+L96</f>
        <v>4490.3</v>
      </c>
      <c r="I96" s="4">
        <f>I97</f>
        <v>1530.5</v>
      </c>
      <c r="J96" s="34">
        <f t="shared" ref="J96:L96" si="23">J97</f>
        <v>986.6</v>
      </c>
      <c r="K96" s="34">
        <f t="shared" si="23"/>
        <v>986.6</v>
      </c>
      <c r="L96" s="34">
        <f t="shared" si="23"/>
        <v>986.6</v>
      </c>
      <c r="M96" s="4"/>
      <c r="N96" s="4"/>
    </row>
    <row r="97" spans="1:14" ht="45">
      <c r="A97" s="152"/>
      <c r="B97" s="174"/>
      <c r="C97" s="156"/>
      <c r="D97" s="44" t="s">
        <v>5</v>
      </c>
      <c r="E97" s="45" t="s">
        <v>70</v>
      </c>
      <c r="F97" s="44">
        <v>1520073170</v>
      </c>
      <c r="G97" s="44">
        <v>600</v>
      </c>
      <c r="H97" s="4">
        <f>I97+J97+K97+L97</f>
        <v>4490.3</v>
      </c>
      <c r="I97" s="4">
        <v>1530.5</v>
      </c>
      <c r="J97" s="34">
        <v>986.6</v>
      </c>
      <c r="K97" s="34">
        <v>986.6</v>
      </c>
      <c r="L97" s="34">
        <v>986.6</v>
      </c>
      <c r="M97" s="4"/>
      <c r="N97" s="4"/>
    </row>
    <row r="98" spans="1:14" ht="30">
      <c r="A98" s="152"/>
      <c r="B98" s="174"/>
      <c r="C98" s="156"/>
      <c r="D98" s="44" t="s">
        <v>6</v>
      </c>
      <c r="E98" s="45"/>
      <c r="F98" s="44"/>
      <c r="G98" s="44"/>
      <c r="H98" s="4"/>
      <c r="I98" s="4"/>
      <c r="J98" s="34"/>
      <c r="K98" s="34"/>
      <c r="L98" s="34"/>
      <c r="M98" s="4"/>
      <c r="N98" s="4"/>
    </row>
    <row r="99" spans="1:14" ht="30">
      <c r="A99" s="152"/>
      <c r="B99" s="174"/>
      <c r="C99" s="156"/>
      <c r="D99" s="44" t="s">
        <v>8</v>
      </c>
      <c r="E99" s="45"/>
      <c r="F99" s="44"/>
      <c r="G99" s="44"/>
      <c r="H99" s="4"/>
      <c r="I99" s="4"/>
      <c r="J99" s="34"/>
      <c r="K99" s="34"/>
      <c r="L99" s="34"/>
      <c r="M99" s="4"/>
      <c r="N99" s="4"/>
    </row>
    <row r="100" spans="1:14" ht="30">
      <c r="A100" s="152"/>
      <c r="B100" s="174"/>
      <c r="C100" s="156"/>
      <c r="D100" s="44" t="s">
        <v>7</v>
      </c>
      <c r="E100" s="45"/>
      <c r="F100" s="44"/>
      <c r="G100" s="44"/>
      <c r="H100" s="4"/>
      <c r="I100" s="4"/>
      <c r="J100" s="34"/>
      <c r="K100" s="34"/>
      <c r="L100" s="34"/>
      <c r="M100" s="4"/>
      <c r="N100" s="4"/>
    </row>
    <row r="101" spans="1:14" ht="30" customHeight="1">
      <c r="A101" s="152" t="s">
        <v>43</v>
      </c>
      <c r="B101" s="221" t="s">
        <v>82</v>
      </c>
      <c r="C101" s="156"/>
      <c r="D101" s="44" t="s">
        <v>18</v>
      </c>
      <c r="E101" s="45" t="s">
        <v>37</v>
      </c>
      <c r="F101" s="44">
        <v>1520073310</v>
      </c>
      <c r="G101" s="44"/>
      <c r="H101" s="4">
        <f>I101+J101+K101+L101</f>
        <v>138600.6</v>
      </c>
      <c r="I101" s="4">
        <f>I102</f>
        <v>34476</v>
      </c>
      <c r="J101" s="34">
        <f>J102</f>
        <v>34916.400000000001</v>
      </c>
      <c r="K101" s="34">
        <f>K102</f>
        <v>34604.1</v>
      </c>
      <c r="L101" s="34">
        <f>L102</f>
        <v>34604.1</v>
      </c>
      <c r="M101" s="4"/>
      <c r="N101" s="4"/>
    </row>
    <row r="102" spans="1:14" ht="45">
      <c r="A102" s="152"/>
      <c r="B102" s="221"/>
      <c r="C102" s="156"/>
      <c r="D102" s="44" t="s">
        <v>5</v>
      </c>
      <c r="E102" s="45" t="s">
        <v>37</v>
      </c>
      <c r="F102" s="44">
        <v>1520073310</v>
      </c>
      <c r="G102" s="44">
        <v>600</v>
      </c>
      <c r="H102" s="4">
        <f>I102+J102+K102+L102</f>
        <v>138600.6</v>
      </c>
      <c r="I102" s="4">
        <v>34476</v>
      </c>
      <c r="J102" s="34">
        <v>34916.400000000001</v>
      </c>
      <c r="K102" s="34">
        <v>34604.1</v>
      </c>
      <c r="L102" s="34">
        <v>34604.1</v>
      </c>
      <c r="M102" s="4"/>
      <c r="N102" s="4"/>
    </row>
    <row r="103" spans="1:14" ht="30">
      <c r="A103" s="152"/>
      <c r="B103" s="176"/>
      <c r="C103" s="156"/>
      <c r="D103" s="44" t="s">
        <v>6</v>
      </c>
      <c r="E103" s="45"/>
      <c r="F103" s="44"/>
      <c r="G103" s="44"/>
      <c r="H103" s="4"/>
      <c r="I103" s="4"/>
      <c r="J103" s="34"/>
      <c r="K103" s="34"/>
      <c r="L103" s="34"/>
      <c r="M103" s="4"/>
      <c r="N103" s="4"/>
    </row>
    <row r="104" spans="1:14" ht="30">
      <c r="A104" s="152"/>
      <c r="B104" s="176"/>
      <c r="C104" s="156"/>
      <c r="D104" s="44" t="s">
        <v>8</v>
      </c>
      <c r="E104" s="45"/>
      <c r="F104" s="44"/>
      <c r="G104" s="44"/>
      <c r="H104" s="4"/>
      <c r="I104" s="4"/>
      <c r="J104" s="34"/>
      <c r="K104" s="34"/>
      <c r="L104" s="34"/>
      <c r="M104" s="4"/>
      <c r="N104" s="4"/>
    </row>
    <row r="105" spans="1:14" ht="30">
      <c r="A105" s="152"/>
      <c r="B105" s="176"/>
      <c r="C105" s="156"/>
      <c r="D105" s="44" t="s">
        <v>7</v>
      </c>
      <c r="E105" s="45"/>
      <c r="F105" s="44"/>
      <c r="G105" s="44"/>
      <c r="H105" s="4"/>
      <c r="I105" s="4"/>
      <c r="J105" s="34"/>
      <c r="K105" s="34"/>
      <c r="L105" s="34"/>
      <c r="M105" s="4"/>
      <c r="N105" s="4"/>
    </row>
    <row r="106" spans="1:14" ht="30" customHeight="1">
      <c r="A106" s="232" t="s">
        <v>46</v>
      </c>
      <c r="B106" s="156" t="s">
        <v>47</v>
      </c>
      <c r="C106" s="156" t="s">
        <v>19</v>
      </c>
      <c r="D106" s="49" t="s">
        <v>18</v>
      </c>
      <c r="E106" s="50" t="s">
        <v>104</v>
      </c>
      <c r="F106" s="49">
        <v>1530000000</v>
      </c>
      <c r="G106" s="49"/>
      <c r="H106" s="51">
        <f>I106+J106+K106+L106</f>
        <v>91912.500000000015</v>
      </c>
      <c r="I106" s="51">
        <f>I109+I110</f>
        <v>21727.200000000001</v>
      </c>
      <c r="J106" s="51">
        <f t="shared" ref="J106:L106" si="24">J109+J110</f>
        <v>23395.100000000002</v>
      </c>
      <c r="K106" s="51">
        <f t="shared" si="24"/>
        <v>23395.100000000002</v>
      </c>
      <c r="L106" s="51">
        <f t="shared" si="24"/>
        <v>23395.100000000002</v>
      </c>
      <c r="M106" s="51"/>
      <c r="N106" s="54"/>
    </row>
    <row r="107" spans="1:14" ht="45">
      <c r="A107" s="232"/>
      <c r="B107" s="176"/>
      <c r="C107" s="156"/>
      <c r="D107" s="44" t="s">
        <v>5</v>
      </c>
      <c r="E107" s="45"/>
      <c r="F107" s="44"/>
      <c r="G107" s="44"/>
      <c r="H107" s="4"/>
      <c r="I107" s="4"/>
      <c r="J107" s="34"/>
      <c r="K107" s="34"/>
      <c r="L107" s="34"/>
      <c r="M107" s="4"/>
      <c r="N107" s="4"/>
    </row>
    <row r="108" spans="1:14" ht="30">
      <c r="A108" s="232"/>
      <c r="B108" s="176"/>
      <c r="C108" s="156"/>
      <c r="D108" s="44" t="s">
        <v>6</v>
      </c>
      <c r="E108" s="45"/>
      <c r="F108" s="44"/>
      <c r="G108" s="44"/>
      <c r="H108" s="4"/>
      <c r="I108" s="4"/>
      <c r="J108" s="34"/>
      <c r="K108" s="34"/>
      <c r="L108" s="34"/>
      <c r="M108" s="4"/>
      <c r="N108" s="4"/>
    </row>
    <row r="109" spans="1:14" ht="30">
      <c r="A109" s="232"/>
      <c r="B109" s="176"/>
      <c r="C109" s="156"/>
      <c r="D109" s="44" t="s">
        <v>8</v>
      </c>
      <c r="E109" s="45" t="s">
        <v>104</v>
      </c>
      <c r="F109" s="44">
        <v>1530000000</v>
      </c>
      <c r="G109" s="44"/>
      <c r="H109" s="4">
        <f>I109+J109+K109+L109</f>
        <v>84850.1</v>
      </c>
      <c r="I109" s="4">
        <f>I114</f>
        <v>18839.900000000001</v>
      </c>
      <c r="J109" s="34">
        <f>J114</f>
        <v>22003.4</v>
      </c>
      <c r="K109" s="34">
        <f t="shared" ref="K109:L109" si="25">K114</f>
        <v>22003.4</v>
      </c>
      <c r="L109" s="34">
        <f t="shared" si="25"/>
        <v>22003.4</v>
      </c>
      <c r="M109" s="4"/>
      <c r="N109" s="4"/>
    </row>
    <row r="110" spans="1:14" ht="30">
      <c r="A110" s="232"/>
      <c r="B110" s="176"/>
      <c r="C110" s="156"/>
      <c r="D110" s="44" t="s">
        <v>7</v>
      </c>
      <c r="E110" s="45" t="s">
        <v>104</v>
      </c>
      <c r="F110" s="44">
        <v>1530000000</v>
      </c>
      <c r="G110" s="44"/>
      <c r="H110" s="4">
        <f>I110+J110+K110+L110</f>
        <v>7062.4</v>
      </c>
      <c r="I110" s="4">
        <f>I115</f>
        <v>2887.3</v>
      </c>
      <c r="J110" s="34">
        <v>1391.7</v>
      </c>
      <c r="K110" s="34">
        <v>1391.7</v>
      </c>
      <c r="L110" s="34">
        <v>1391.7</v>
      </c>
      <c r="M110" s="4"/>
      <c r="N110" s="4"/>
    </row>
    <row r="111" spans="1:14" ht="30" customHeight="1">
      <c r="A111" s="152" t="s">
        <v>48</v>
      </c>
      <c r="B111" s="156" t="s">
        <v>49</v>
      </c>
      <c r="C111" s="156"/>
      <c r="D111" s="44" t="s">
        <v>18</v>
      </c>
      <c r="E111" s="45" t="s">
        <v>37</v>
      </c>
      <c r="F111" s="44">
        <v>1530042390</v>
      </c>
      <c r="G111" s="44"/>
      <c r="H111" s="4">
        <f>I111+J111+K111+L111</f>
        <v>91912.500000000015</v>
      </c>
      <c r="I111" s="4">
        <f>I114+I115</f>
        <v>21727.200000000001</v>
      </c>
      <c r="J111" s="34">
        <f t="shared" ref="J111:L111" si="26">J114+J115</f>
        <v>23395.100000000002</v>
      </c>
      <c r="K111" s="34">
        <f t="shared" si="26"/>
        <v>23395.100000000002</v>
      </c>
      <c r="L111" s="34">
        <f t="shared" si="26"/>
        <v>23395.100000000002</v>
      </c>
      <c r="M111" s="4"/>
      <c r="N111" s="4"/>
    </row>
    <row r="112" spans="1:14" ht="45">
      <c r="A112" s="152"/>
      <c r="B112" s="156"/>
      <c r="C112" s="156"/>
      <c r="D112" s="44" t="s">
        <v>5</v>
      </c>
      <c r="E112" s="45"/>
      <c r="F112" s="44"/>
      <c r="G112" s="44"/>
      <c r="H112" s="4"/>
      <c r="I112" s="4"/>
      <c r="J112" s="34"/>
      <c r="K112" s="34"/>
      <c r="L112" s="34"/>
      <c r="M112" s="4"/>
      <c r="N112" s="4"/>
    </row>
    <row r="113" spans="1:14" ht="30">
      <c r="A113" s="152"/>
      <c r="B113" s="156"/>
      <c r="C113" s="156"/>
      <c r="D113" s="44" t="s">
        <v>6</v>
      </c>
      <c r="E113" s="45"/>
      <c r="F113" s="44"/>
      <c r="G113" s="44"/>
      <c r="H113" s="4"/>
      <c r="I113" s="4"/>
      <c r="J113" s="34"/>
      <c r="K113" s="34"/>
      <c r="L113" s="34"/>
      <c r="M113" s="4"/>
      <c r="N113" s="4"/>
    </row>
    <row r="114" spans="1:14" ht="30">
      <c r="A114" s="152"/>
      <c r="B114" s="156"/>
      <c r="C114" s="156"/>
      <c r="D114" s="44" t="s">
        <v>8</v>
      </c>
      <c r="E114" s="45" t="s">
        <v>104</v>
      </c>
      <c r="F114" s="44">
        <v>1530042390</v>
      </c>
      <c r="G114" s="44">
        <v>600</v>
      </c>
      <c r="H114" s="4">
        <f>I114+J114+K114+L114</f>
        <v>84850.1</v>
      </c>
      <c r="I114" s="4">
        <v>18839.900000000001</v>
      </c>
      <c r="J114" s="34">
        <v>22003.4</v>
      </c>
      <c r="K114" s="34">
        <v>22003.4</v>
      </c>
      <c r="L114" s="34">
        <v>22003.4</v>
      </c>
      <c r="M114" s="4"/>
      <c r="N114" s="15"/>
    </row>
    <row r="115" spans="1:14" ht="30">
      <c r="A115" s="152"/>
      <c r="B115" s="156"/>
      <c r="C115" s="156"/>
      <c r="D115" s="44" t="s">
        <v>7</v>
      </c>
      <c r="E115" s="45" t="s">
        <v>104</v>
      </c>
      <c r="F115" s="44">
        <v>1530042390</v>
      </c>
      <c r="G115" s="44">
        <v>900</v>
      </c>
      <c r="H115" s="4">
        <f>I115+J115+K115+L115</f>
        <v>7062.4</v>
      </c>
      <c r="I115" s="4">
        <v>2887.3</v>
      </c>
      <c r="J115" s="34">
        <v>1391.7</v>
      </c>
      <c r="K115" s="34">
        <v>1391.7</v>
      </c>
      <c r="L115" s="34">
        <v>1391.7</v>
      </c>
      <c r="M115" s="4"/>
      <c r="N115" s="15"/>
    </row>
    <row r="116" spans="1:14" ht="30" customHeight="1">
      <c r="A116" s="233">
        <v>4</v>
      </c>
      <c r="B116" s="197" t="s">
        <v>91</v>
      </c>
      <c r="C116" s="153" t="s">
        <v>19</v>
      </c>
      <c r="D116" s="49" t="s">
        <v>18</v>
      </c>
      <c r="E116" s="50" t="s">
        <v>64</v>
      </c>
      <c r="F116" s="49">
        <v>1500000000</v>
      </c>
      <c r="G116" s="49"/>
      <c r="H116" s="51">
        <f>I116+J116+K116+L116</f>
        <v>161257.19999999998</v>
      </c>
      <c r="I116" s="51">
        <v>0</v>
      </c>
      <c r="J116" s="51">
        <f t="shared" ref="J116:L116" si="27">J117+J119+J120</f>
        <v>53752.399999999994</v>
      </c>
      <c r="K116" s="51">
        <f t="shared" si="27"/>
        <v>53752.399999999994</v>
      </c>
      <c r="L116" s="51">
        <f t="shared" si="27"/>
        <v>53752.399999999994</v>
      </c>
      <c r="M116" s="51"/>
      <c r="N116" s="51"/>
    </row>
    <row r="117" spans="1:14" ht="45">
      <c r="A117" s="234"/>
      <c r="B117" s="236"/>
      <c r="C117" s="238"/>
      <c r="D117" s="44" t="s">
        <v>5</v>
      </c>
      <c r="E117" s="45" t="s">
        <v>64</v>
      </c>
      <c r="F117" s="44">
        <v>1500000000</v>
      </c>
      <c r="G117" s="44"/>
      <c r="H117" s="4">
        <f>I117+J117+K117+L117</f>
        <v>65304.2</v>
      </c>
      <c r="I117" s="4">
        <f>I129+I134</f>
        <v>13240.400000000001</v>
      </c>
      <c r="J117" s="34">
        <f>J129+J134</f>
        <v>17354.599999999999</v>
      </c>
      <c r="K117" s="34">
        <f>K129+K134</f>
        <v>17354.599999999999</v>
      </c>
      <c r="L117" s="34">
        <f>L129+L134</f>
        <v>17354.599999999999</v>
      </c>
      <c r="M117" s="4"/>
      <c r="N117" s="15"/>
    </row>
    <row r="118" spans="1:14" ht="30">
      <c r="A118" s="234"/>
      <c r="B118" s="236"/>
      <c r="C118" s="238"/>
      <c r="D118" s="44" t="s">
        <v>6</v>
      </c>
      <c r="E118" s="45"/>
      <c r="F118" s="44"/>
      <c r="G118" s="44"/>
      <c r="H118" s="4"/>
      <c r="I118" s="4"/>
      <c r="J118" s="34"/>
      <c r="K118" s="34"/>
      <c r="L118" s="34"/>
      <c r="M118" s="4"/>
      <c r="N118" s="4"/>
    </row>
    <row r="119" spans="1:14" ht="30">
      <c r="A119" s="234"/>
      <c r="B119" s="236"/>
      <c r="C119" s="238"/>
      <c r="D119" s="47" t="s">
        <v>8</v>
      </c>
      <c r="E119" s="45" t="s">
        <v>64</v>
      </c>
      <c r="F119" s="44">
        <v>1500000000</v>
      </c>
      <c r="G119" s="44"/>
      <c r="H119" s="4">
        <f>I119+J119+K119+L119</f>
        <v>45327.799999999996</v>
      </c>
      <c r="I119" s="4">
        <f>I126</f>
        <v>10116.5</v>
      </c>
      <c r="J119" s="34">
        <f t="shared" ref="J119:L120" si="28">J126</f>
        <v>11737.1</v>
      </c>
      <c r="K119" s="34">
        <f t="shared" si="28"/>
        <v>11737.1</v>
      </c>
      <c r="L119" s="34">
        <f t="shared" si="28"/>
        <v>11737.1</v>
      </c>
      <c r="M119" s="4"/>
      <c r="N119" s="4"/>
    </row>
    <row r="120" spans="1:14" ht="30">
      <c r="A120" s="235"/>
      <c r="B120" s="237"/>
      <c r="C120" s="206"/>
      <c r="D120" s="44" t="s">
        <v>7</v>
      </c>
      <c r="E120" s="45" t="s">
        <v>64</v>
      </c>
      <c r="F120" s="44">
        <v>1500000000</v>
      </c>
      <c r="G120" s="44"/>
      <c r="H120" s="4">
        <f>I120+J120+K120+L120</f>
        <v>99494.399999999994</v>
      </c>
      <c r="I120" s="4">
        <f>I127</f>
        <v>25512.3</v>
      </c>
      <c r="J120" s="34">
        <f t="shared" si="28"/>
        <v>24660.7</v>
      </c>
      <c r="K120" s="34">
        <f t="shared" si="28"/>
        <v>24660.7</v>
      </c>
      <c r="L120" s="34">
        <f t="shared" si="28"/>
        <v>24660.7</v>
      </c>
      <c r="M120" s="4"/>
      <c r="N120" s="4"/>
    </row>
    <row r="121" spans="1:14" ht="15" customHeight="1">
      <c r="A121" s="152" t="s">
        <v>92</v>
      </c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</row>
    <row r="122" spans="1:14" ht="15" customHeight="1">
      <c r="A122" s="152" t="s">
        <v>71</v>
      </c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</row>
    <row r="123" spans="1:14" ht="30">
      <c r="A123" s="159" t="s">
        <v>55</v>
      </c>
      <c r="B123" s="153" t="s">
        <v>63</v>
      </c>
      <c r="C123" s="162"/>
      <c r="D123" s="44" t="s">
        <v>18</v>
      </c>
      <c r="E123" s="45" t="s">
        <v>64</v>
      </c>
      <c r="F123" s="43"/>
      <c r="G123" s="43"/>
      <c r="H123" s="4">
        <f>I123+J123+K123+L123</f>
        <v>144822.20000000001</v>
      </c>
      <c r="I123" s="4">
        <f>I126+I127</f>
        <v>35628.800000000003</v>
      </c>
      <c r="J123" s="4">
        <f t="shared" ref="J123:L123" si="29">J126+J127</f>
        <v>36397.800000000003</v>
      </c>
      <c r="K123" s="4">
        <f t="shared" si="29"/>
        <v>36397.800000000003</v>
      </c>
      <c r="L123" s="4">
        <f t="shared" si="29"/>
        <v>36397.800000000003</v>
      </c>
      <c r="M123" s="43"/>
      <c r="N123" s="30"/>
    </row>
    <row r="124" spans="1:14" ht="45">
      <c r="A124" s="160"/>
      <c r="B124" s="161"/>
      <c r="C124" s="161"/>
      <c r="D124" s="44" t="s">
        <v>5</v>
      </c>
      <c r="E124" s="28"/>
      <c r="F124" s="44"/>
      <c r="G124" s="44"/>
      <c r="H124" s="4"/>
      <c r="I124" s="4"/>
      <c r="J124" s="34"/>
      <c r="K124" s="34"/>
      <c r="L124" s="34"/>
      <c r="M124" s="29"/>
      <c r="N124" s="15"/>
    </row>
    <row r="125" spans="1:14" ht="30">
      <c r="A125" s="160"/>
      <c r="B125" s="161"/>
      <c r="C125" s="161"/>
      <c r="D125" s="44" t="s">
        <v>6</v>
      </c>
      <c r="E125" s="45"/>
      <c r="F125" s="44"/>
      <c r="G125" s="44"/>
      <c r="H125" s="4"/>
      <c r="I125" s="4"/>
      <c r="J125" s="34"/>
      <c r="K125" s="34"/>
      <c r="L125" s="34"/>
      <c r="M125" s="4"/>
      <c r="N125" s="15"/>
    </row>
    <row r="126" spans="1:14" ht="30">
      <c r="A126" s="160"/>
      <c r="B126" s="161"/>
      <c r="C126" s="161"/>
      <c r="D126" s="47" t="s">
        <v>8</v>
      </c>
      <c r="E126" s="45" t="s">
        <v>64</v>
      </c>
      <c r="F126" s="44">
        <v>1540043290</v>
      </c>
      <c r="G126" s="44">
        <v>600</v>
      </c>
      <c r="H126" s="4">
        <f>I126+J126+K126+L126</f>
        <v>45327.799999999996</v>
      </c>
      <c r="I126" s="4">
        <v>10116.5</v>
      </c>
      <c r="J126" s="34">
        <v>11737.1</v>
      </c>
      <c r="K126" s="34">
        <v>11737.1</v>
      </c>
      <c r="L126" s="34">
        <v>11737.1</v>
      </c>
      <c r="M126" s="4"/>
      <c r="N126" s="15"/>
    </row>
    <row r="127" spans="1:14" ht="30">
      <c r="A127" s="160"/>
      <c r="B127" s="161"/>
      <c r="C127" s="161"/>
      <c r="D127" s="44" t="s">
        <v>7</v>
      </c>
      <c r="E127" s="45" t="s">
        <v>64</v>
      </c>
      <c r="F127" s="44">
        <v>1540043290</v>
      </c>
      <c r="G127" s="44">
        <v>600</v>
      </c>
      <c r="H127" s="4">
        <f>I127+J127+K127+L127</f>
        <v>99494.399999999994</v>
      </c>
      <c r="I127" s="4">
        <v>25512.3</v>
      </c>
      <c r="J127" s="34">
        <v>24660.7</v>
      </c>
      <c r="K127" s="34">
        <v>24660.7</v>
      </c>
      <c r="L127" s="34">
        <v>24660.7</v>
      </c>
      <c r="M127" s="4"/>
      <c r="N127" s="15"/>
    </row>
    <row r="128" spans="1:14" ht="30" customHeight="1">
      <c r="A128" s="152" t="s">
        <v>57</v>
      </c>
      <c r="B128" s="156" t="s">
        <v>67</v>
      </c>
      <c r="C128" s="156"/>
      <c r="D128" s="44" t="s">
        <v>18</v>
      </c>
      <c r="E128" s="45" t="s">
        <v>64</v>
      </c>
      <c r="F128" s="44">
        <v>1540073180</v>
      </c>
      <c r="G128" s="44"/>
      <c r="H128" s="4">
        <f>I128+J128+K128+L128</f>
        <v>6814.3</v>
      </c>
      <c r="I128" s="4">
        <f>I129</f>
        <v>2531.8000000000002</v>
      </c>
      <c r="J128" s="34">
        <f>J129</f>
        <v>1427.5</v>
      </c>
      <c r="K128" s="34">
        <f t="shared" ref="K128:L128" si="30">K129</f>
        <v>1427.5</v>
      </c>
      <c r="L128" s="34">
        <f t="shared" si="30"/>
        <v>1427.5</v>
      </c>
      <c r="M128" s="4"/>
      <c r="N128" s="15"/>
    </row>
    <row r="129" spans="1:14" ht="45">
      <c r="A129" s="152"/>
      <c r="B129" s="156"/>
      <c r="C129" s="156"/>
      <c r="D129" s="44" t="s">
        <v>5</v>
      </c>
      <c r="E129" s="45" t="s">
        <v>64</v>
      </c>
      <c r="F129" s="44">
        <v>1540073180</v>
      </c>
      <c r="G129" s="44">
        <v>300</v>
      </c>
      <c r="H129" s="4">
        <f>I129+J129+K129+L129</f>
        <v>6814.3</v>
      </c>
      <c r="I129" s="4">
        <v>2531.8000000000002</v>
      </c>
      <c r="J129" s="34">
        <v>1427.5</v>
      </c>
      <c r="K129" s="34">
        <v>1427.5</v>
      </c>
      <c r="L129" s="34">
        <v>1427.5</v>
      </c>
      <c r="M129" s="4"/>
      <c r="N129" s="15"/>
    </row>
    <row r="130" spans="1:14" ht="30">
      <c r="A130" s="152"/>
      <c r="B130" s="156"/>
      <c r="C130" s="156"/>
      <c r="D130" s="44" t="s">
        <v>6</v>
      </c>
      <c r="E130" s="45"/>
      <c r="F130" s="44"/>
      <c r="G130" s="44"/>
      <c r="H130" s="4"/>
      <c r="I130" s="4"/>
      <c r="J130" s="34"/>
      <c r="K130" s="34"/>
      <c r="L130" s="34"/>
      <c r="M130" s="4"/>
      <c r="N130" s="15"/>
    </row>
    <row r="131" spans="1:14" ht="30">
      <c r="A131" s="152"/>
      <c r="B131" s="156"/>
      <c r="C131" s="156"/>
      <c r="D131" s="47" t="s">
        <v>8</v>
      </c>
      <c r="E131" s="45"/>
      <c r="F131" s="44"/>
      <c r="G131" s="44"/>
      <c r="H131" s="4"/>
      <c r="I131" s="4"/>
      <c r="J131" s="34"/>
      <c r="K131" s="34"/>
      <c r="L131" s="34"/>
      <c r="M131" s="4"/>
      <c r="N131" s="15"/>
    </row>
    <row r="132" spans="1:14" ht="30">
      <c r="A132" s="152"/>
      <c r="B132" s="156"/>
      <c r="C132" s="156"/>
      <c r="D132" s="44" t="s">
        <v>7</v>
      </c>
      <c r="E132" s="45"/>
      <c r="F132" s="44"/>
      <c r="G132" s="44"/>
      <c r="H132" s="4"/>
      <c r="I132" s="4"/>
      <c r="J132" s="34"/>
      <c r="K132" s="34"/>
      <c r="L132" s="34"/>
      <c r="M132" s="4"/>
      <c r="N132" s="15"/>
    </row>
    <row r="133" spans="1:14" ht="30" customHeight="1">
      <c r="A133" s="152" t="s">
        <v>105</v>
      </c>
      <c r="B133" s="156" t="s">
        <v>93</v>
      </c>
      <c r="C133" s="156"/>
      <c r="D133" s="44" t="s">
        <v>18</v>
      </c>
      <c r="E133" s="45" t="s">
        <v>64</v>
      </c>
      <c r="F133" s="44">
        <v>1540073190</v>
      </c>
      <c r="G133" s="44"/>
      <c r="H133" s="4">
        <f>I133+J133+K133+L133</f>
        <v>58489.9</v>
      </c>
      <c r="I133" s="4">
        <f>I134</f>
        <v>10708.6</v>
      </c>
      <c r="J133" s="34">
        <f t="shared" ref="J133:L133" si="31">J134</f>
        <v>15927.1</v>
      </c>
      <c r="K133" s="34">
        <f t="shared" si="31"/>
        <v>15927.1</v>
      </c>
      <c r="L133" s="34">
        <f t="shared" si="31"/>
        <v>15927.1</v>
      </c>
      <c r="M133" s="4"/>
      <c r="N133" s="15"/>
    </row>
    <row r="134" spans="1:14" ht="45">
      <c r="A134" s="152"/>
      <c r="B134" s="156"/>
      <c r="C134" s="156"/>
      <c r="D134" s="47" t="s">
        <v>5</v>
      </c>
      <c r="E134" s="45" t="s">
        <v>64</v>
      </c>
      <c r="F134" s="44">
        <v>1540073190</v>
      </c>
      <c r="G134" s="44">
        <v>300</v>
      </c>
      <c r="H134" s="4">
        <f>I134+J134+K134+L134</f>
        <v>58489.9</v>
      </c>
      <c r="I134" s="4">
        <v>10708.6</v>
      </c>
      <c r="J134" s="34">
        <v>15927.1</v>
      </c>
      <c r="K134" s="34">
        <v>15927.1</v>
      </c>
      <c r="L134" s="34">
        <v>15927.1</v>
      </c>
      <c r="M134" s="4"/>
      <c r="N134" s="15"/>
    </row>
    <row r="135" spans="1:14" ht="30">
      <c r="A135" s="152"/>
      <c r="B135" s="156"/>
      <c r="C135" s="156"/>
      <c r="D135" s="44" t="s">
        <v>6</v>
      </c>
      <c r="E135" s="45"/>
      <c r="F135" s="44"/>
      <c r="G135" s="44"/>
      <c r="H135" s="4"/>
      <c r="I135" s="4"/>
      <c r="J135" s="34"/>
      <c r="K135" s="34"/>
      <c r="L135" s="34"/>
      <c r="M135" s="4"/>
      <c r="N135" s="15"/>
    </row>
    <row r="136" spans="1:14" ht="30">
      <c r="A136" s="152"/>
      <c r="B136" s="156"/>
      <c r="C136" s="156"/>
      <c r="D136" s="47" t="s">
        <v>8</v>
      </c>
      <c r="E136" s="45"/>
      <c r="F136" s="44"/>
      <c r="G136" s="44"/>
      <c r="H136" s="4"/>
      <c r="I136" s="4"/>
      <c r="J136" s="34"/>
      <c r="K136" s="34"/>
      <c r="L136" s="34"/>
      <c r="M136" s="4"/>
      <c r="N136" s="15"/>
    </row>
    <row r="137" spans="1:14" ht="30">
      <c r="A137" s="152"/>
      <c r="B137" s="156"/>
      <c r="C137" s="156"/>
      <c r="D137" s="44" t="s">
        <v>7</v>
      </c>
      <c r="E137" s="45"/>
      <c r="F137" s="44"/>
      <c r="G137" s="44"/>
      <c r="H137" s="4"/>
      <c r="I137" s="4"/>
      <c r="J137" s="34"/>
      <c r="K137" s="34"/>
      <c r="L137" s="34"/>
      <c r="M137" s="4"/>
      <c r="N137" s="15"/>
    </row>
    <row r="138" spans="1:14">
      <c r="A138" s="42"/>
      <c r="B138" s="41"/>
      <c r="C138" s="41"/>
      <c r="D138" s="44"/>
      <c r="E138" s="45"/>
      <c r="F138" s="44"/>
      <c r="G138" s="44"/>
      <c r="H138" s="4"/>
      <c r="I138" s="4"/>
      <c r="J138" s="34"/>
      <c r="K138" s="34"/>
      <c r="L138" s="34"/>
      <c r="M138" s="4"/>
      <c r="N138" s="15"/>
    </row>
    <row r="139" spans="1:14" ht="30" customHeight="1">
      <c r="A139" s="232" t="s">
        <v>58</v>
      </c>
      <c r="B139" s="156" t="s">
        <v>50</v>
      </c>
      <c r="C139" s="156" t="s">
        <v>19</v>
      </c>
      <c r="D139" s="49" t="s">
        <v>18</v>
      </c>
      <c r="E139" s="50" t="s">
        <v>68</v>
      </c>
      <c r="F139" s="49">
        <v>1500000000</v>
      </c>
      <c r="G139" s="49"/>
      <c r="H139" s="51">
        <f>I139+J139+K139+L139</f>
        <v>163679</v>
      </c>
      <c r="I139" s="51">
        <f>I146+I153</f>
        <v>43696</v>
      </c>
      <c r="J139" s="51">
        <f>J142+J143+J144</f>
        <v>39999</v>
      </c>
      <c r="K139" s="51">
        <f t="shared" ref="K139:L139" si="32">K142+K143+K144</f>
        <v>39999</v>
      </c>
      <c r="L139" s="51">
        <f t="shared" si="32"/>
        <v>39985</v>
      </c>
      <c r="M139" s="51"/>
      <c r="N139" s="53"/>
    </row>
    <row r="140" spans="1:14" ht="26.25">
      <c r="A140" s="239"/>
      <c r="B140" s="176"/>
      <c r="C140" s="176"/>
      <c r="D140" s="6" t="s">
        <v>5</v>
      </c>
      <c r="E140" s="45"/>
      <c r="F140" s="44"/>
      <c r="G140" s="44"/>
      <c r="H140" s="4"/>
      <c r="I140" s="4"/>
      <c r="J140" s="34"/>
      <c r="K140" s="34"/>
      <c r="L140" s="34"/>
      <c r="M140" s="4"/>
      <c r="N140" s="4"/>
    </row>
    <row r="141" spans="1:14" ht="26.25">
      <c r="A141" s="239"/>
      <c r="B141" s="176"/>
      <c r="C141" s="176"/>
      <c r="D141" s="6" t="s">
        <v>6</v>
      </c>
      <c r="E141" s="45"/>
      <c r="F141" s="44"/>
      <c r="G141" s="44"/>
      <c r="H141" s="4"/>
      <c r="I141" s="4"/>
      <c r="J141" s="34"/>
      <c r="K141" s="34"/>
      <c r="L141" s="34"/>
      <c r="M141" s="4"/>
      <c r="N141" s="4"/>
    </row>
    <row r="142" spans="1:14" ht="15" customHeight="1">
      <c r="A142" s="239"/>
      <c r="B142" s="176"/>
      <c r="C142" s="176"/>
      <c r="D142" s="185" t="s">
        <v>8</v>
      </c>
      <c r="E142" s="194" t="s">
        <v>68</v>
      </c>
      <c r="F142" s="185">
        <v>1500000000</v>
      </c>
      <c r="G142" s="44">
        <v>100</v>
      </c>
      <c r="H142" s="4">
        <f>I142+J142+K142+L142</f>
        <v>132832</v>
      </c>
      <c r="I142" s="4">
        <f>I149</f>
        <v>33337.9</v>
      </c>
      <c r="J142" s="34">
        <f t="shared" ref="J142:L142" si="33">J149</f>
        <v>33164.699999999997</v>
      </c>
      <c r="K142" s="34">
        <f t="shared" si="33"/>
        <v>33164.699999999997</v>
      </c>
      <c r="L142" s="34">
        <f t="shared" si="33"/>
        <v>33164.699999999997</v>
      </c>
      <c r="M142" s="4"/>
      <c r="N142" s="4"/>
    </row>
    <row r="143" spans="1:14">
      <c r="A143" s="239"/>
      <c r="B143" s="176"/>
      <c r="C143" s="176"/>
      <c r="D143" s="195"/>
      <c r="E143" s="194"/>
      <c r="F143" s="195"/>
      <c r="G143" s="44">
        <v>200</v>
      </c>
      <c r="H143" s="4">
        <f>I143+J143+K143+L143</f>
        <v>29557</v>
      </c>
      <c r="I143" s="4">
        <f>I150+I156</f>
        <v>10113</v>
      </c>
      <c r="J143" s="34">
        <f t="shared" ref="J143:L143" si="34">J150+J156</f>
        <v>6486</v>
      </c>
      <c r="K143" s="34">
        <f t="shared" si="34"/>
        <v>6486</v>
      </c>
      <c r="L143" s="34">
        <f t="shared" si="34"/>
        <v>6472</v>
      </c>
      <c r="M143" s="4"/>
      <c r="N143" s="4"/>
    </row>
    <row r="144" spans="1:14">
      <c r="A144" s="239"/>
      <c r="B144" s="176"/>
      <c r="C144" s="176"/>
      <c r="D144" s="195"/>
      <c r="E144" s="194"/>
      <c r="F144" s="195"/>
      <c r="G144" s="44">
        <v>800</v>
      </c>
      <c r="H144" s="4">
        <f>I144+J144+K144+L144</f>
        <v>1290</v>
      </c>
      <c r="I144" s="4">
        <f>I151</f>
        <v>245.1</v>
      </c>
      <c r="J144" s="34">
        <f t="shared" ref="J144:L144" si="35">J151</f>
        <v>348.3</v>
      </c>
      <c r="K144" s="34">
        <f t="shared" si="35"/>
        <v>348.3</v>
      </c>
      <c r="L144" s="34">
        <f t="shared" si="35"/>
        <v>348.3</v>
      </c>
      <c r="M144" s="4"/>
      <c r="N144" s="4"/>
    </row>
    <row r="145" spans="1:14" ht="26.25">
      <c r="A145" s="239"/>
      <c r="B145" s="176"/>
      <c r="C145" s="176"/>
      <c r="D145" s="6" t="s">
        <v>7</v>
      </c>
      <c r="E145" s="45"/>
      <c r="F145" s="44"/>
      <c r="G145" s="44"/>
      <c r="H145" s="4"/>
      <c r="I145" s="4"/>
      <c r="J145" s="34"/>
      <c r="K145" s="34"/>
      <c r="L145" s="34"/>
      <c r="M145" s="4"/>
      <c r="N145" s="4"/>
    </row>
    <row r="146" spans="1:14" ht="30">
      <c r="A146" s="152" t="s">
        <v>59</v>
      </c>
      <c r="B146" s="156" t="s">
        <v>56</v>
      </c>
      <c r="C146" s="156"/>
      <c r="D146" s="44" t="s">
        <v>18</v>
      </c>
      <c r="E146" s="45" t="s">
        <v>68</v>
      </c>
      <c r="F146" s="44">
        <v>1550043590</v>
      </c>
      <c r="G146" s="44"/>
      <c r="H146" s="4">
        <f>I146+J146+K146+L146</f>
        <v>162296.9</v>
      </c>
      <c r="I146" s="4">
        <f>I149+I150+I151</f>
        <v>43255.1</v>
      </c>
      <c r="J146" s="34">
        <f t="shared" ref="J146:L146" si="36">J149+J150+J151</f>
        <v>39653.4</v>
      </c>
      <c r="K146" s="34">
        <f t="shared" si="36"/>
        <v>39653.4</v>
      </c>
      <c r="L146" s="34">
        <f t="shared" si="36"/>
        <v>39735</v>
      </c>
      <c r="M146" s="4"/>
      <c r="N146" s="4"/>
    </row>
    <row r="147" spans="1:14" ht="45">
      <c r="A147" s="152"/>
      <c r="B147" s="156"/>
      <c r="C147" s="156"/>
      <c r="D147" s="44" t="s">
        <v>5</v>
      </c>
      <c r="E147" s="45"/>
      <c r="F147" s="44"/>
      <c r="G147" s="44"/>
      <c r="H147" s="4"/>
      <c r="I147" s="4"/>
      <c r="J147" s="34"/>
      <c r="K147" s="34"/>
      <c r="L147" s="34"/>
      <c r="M147" s="4"/>
      <c r="N147" s="4"/>
    </row>
    <row r="148" spans="1:14" ht="30">
      <c r="A148" s="152"/>
      <c r="B148" s="156"/>
      <c r="C148" s="156"/>
      <c r="D148" s="44" t="s">
        <v>6</v>
      </c>
      <c r="E148" s="45"/>
      <c r="F148" s="44">
        <v>1500043590</v>
      </c>
      <c r="G148" s="44"/>
      <c r="H148" s="4"/>
      <c r="I148" s="4"/>
      <c r="J148" s="34"/>
      <c r="K148" s="34"/>
      <c r="L148" s="34"/>
      <c r="M148" s="4"/>
      <c r="N148" s="4"/>
    </row>
    <row r="149" spans="1:14" ht="15" customHeight="1">
      <c r="A149" s="152"/>
      <c r="B149" s="156"/>
      <c r="C149" s="156"/>
      <c r="D149" s="185" t="s">
        <v>8</v>
      </c>
      <c r="E149" s="194" t="s">
        <v>68</v>
      </c>
      <c r="F149" s="44">
        <v>1550043590</v>
      </c>
      <c r="G149" s="44">
        <v>100</v>
      </c>
      <c r="H149" s="4">
        <f>I149+J149+K149+L149</f>
        <v>132832</v>
      </c>
      <c r="I149" s="4">
        <v>33337.9</v>
      </c>
      <c r="J149" s="34">
        <v>33164.699999999997</v>
      </c>
      <c r="K149" s="34">
        <v>33164.699999999997</v>
      </c>
      <c r="L149" s="34">
        <v>33164.699999999997</v>
      </c>
      <c r="M149" s="4"/>
      <c r="N149" s="4"/>
    </row>
    <row r="150" spans="1:14">
      <c r="A150" s="152"/>
      <c r="B150" s="156"/>
      <c r="C150" s="156"/>
      <c r="D150" s="185"/>
      <c r="E150" s="194"/>
      <c r="F150" s="44">
        <v>1550043590</v>
      </c>
      <c r="G150" s="44">
        <v>200</v>
      </c>
      <c r="H150" s="4">
        <f>I150+J150+K150+L150</f>
        <v>28174.9</v>
      </c>
      <c r="I150" s="4">
        <v>9672.1</v>
      </c>
      <c r="J150" s="34">
        <v>6140.4</v>
      </c>
      <c r="K150" s="34">
        <v>6140.4</v>
      </c>
      <c r="L150" s="34">
        <v>6222</v>
      </c>
      <c r="M150" s="4"/>
      <c r="N150" s="4"/>
    </row>
    <row r="151" spans="1:14">
      <c r="A151" s="152"/>
      <c r="B151" s="156"/>
      <c r="C151" s="156"/>
      <c r="D151" s="185"/>
      <c r="E151" s="194"/>
      <c r="F151" s="44">
        <v>1550043590</v>
      </c>
      <c r="G151" s="44">
        <v>800</v>
      </c>
      <c r="H151" s="4">
        <f>I151+J151+K151+L151</f>
        <v>1290</v>
      </c>
      <c r="I151" s="4">
        <v>245.1</v>
      </c>
      <c r="J151" s="34">
        <v>348.3</v>
      </c>
      <c r="K151" s="34">
        <v>348.3</v>
      </c>
      <c r="L151" s="34">
        <v>348.3</v>
      </c>
      <c r="M151" s="4"/>
      <c r="N151" s="4"/>
    </row>
    <row r="152" spans="1:14" ht="30">
      <c r="A152" s="152"/>
      <c r="B152" s="156"/>
      <c r="C152" s="156"/>
      <c r="D152" s="44" t="s">
        <v>7</v>
      </c>
      <c r="E152" s="45"/>
      <c r="F152" s="44"/>
      <c r="G152" s="44"/>
      <c r="H152" s="4"/>
      <c r="I152" s="4"/>
      <c r="J152" s="34"/>
      <c r="K152" s="34"/>
      <c r="L152" s="34"/>
      <c r="M152" s="4"/>
      <c r="N152" s="21"/>
    </row>
    <row r="153" spans="1:14" ht="30">
      <c r="A153" s="152" t="s">
        <v>60</v>
      </c>
      <c r="B153" s="156" t="s">
        <v>51</v>
      </c>
      <c r="C153" s="156"/>
      <c r="D153" s="44" t="s">
        <v>18</v>
      </c>
      <c r="E153" s="45" t="s">
        <v>68</v>
      </c>
      <c r="F153" s="49">
        <v>1500043690</v>
      </c>
      <c r="G153" s="44"/>
      <c r="H153" s="4">
        <f>I153+J153+K153+L153</f>
        <v>1382.1</v>
      </c>
      <c r="I153" s="4">
        <f>I156</f>
        <v>440.9</v>
      </c>
      <c r="J153" s="34">
        <f>J156</f>
        <v>345.6</v>
      </c>
      <c r="K153" s="34">
        <f>K156</f>
        <v>345.6</v>
      </c>
      <c r="L153" s="34">
        <f>L156</f>
        <v>250</v>
      </c>
      <c r="M153" s="4"/>
      <c r="N153" s="4"/>
    </row>
    <row r="154" spans="1:14" ht="45">
      <c r="A154" s="152"/>
      <c r="B154" s="156"/>
      <c r="C154" s="156"/>
      <c r="D154" s="44" t="s">
        <v>5</v>
      </c>
      <c r="E154" s="45"/>
      <c r="F154" s="44"/>
      <c r="G154" s="44"/>
      <c r="H154" s="4"/>
      <c r="I154" s="4"/>
      <c r="J154" s="34"/>
      <c r="K154" s="34"/>
      <c r="L154" s="34"/>
      <c r="M154" s="4"/>
      <c r="N154" s="4"/>
    </row>
    <row r="155" spans="1:14" ht="30">
      <c r="A155" s="152"/>
      <c r="B155" s="156"/>
      <c r="C155" s="156"/>
      <c r="D155" s="44" t="s">
        <v>6</v>
      </c>
      <c r="E155" s="45"/>
      <c r="F155" s="44"/>
      <c r="G155" s="44"/>
      <c r="H155" s="4"/>
      <c r="I155" s="4"/>
      <c r="J155" s="34"/>
      <c r="K155" s="34"/>
      <c r="L155" s="34"/>
      <c r="M155" s="4"/>
      <c r="N155" s="4"/>
    </row>
    <row r="156" spans="1:14" ht="30">
      <c r="A156" s="152"/>
      <c r="B156" s="156"/>
      <c r="C156" s="156"/>
      <c r="D156" s="47" t="s">
        <v>8</v>
      </c>
      <c r="E156" s="45" t="s">
        <v>68</v>
      </c>
      <c r="F156" s="44">
        <v>1500043690</v>
      </c>
      <c r="G156" s="44">
        <v>200</v>
      </c>
      <c r="H156" s="4">
        <f>I156+J156+K156+L156</f>
        <v>1382.1</v>
      </c>
      <c r="I156" s="4">
        <v>440.9</v>
      </c>
      <c r="J156" s="34">
        <v>345.6</v>
      </c>
      <c r="K156" s="34">
        <v>345.6</v>
      </c>
      <c r="L156" s="34">
        <v>250</v>
      </c>
      <c r="M156" s="4"/>
      <c r="N156" s="21"/>
    </row>
    <row r="157" spans="1:14" ht="30">
      <c r="A157" s="152"/>
      <c r="B157" s="156"/>
      <c r="C157" s="156"/>
      <c r="D157" s="44" t="s">
        <v>7</v>
      </c>
      <c r="E157" s="45"/>
      <c r="F157" s="44"/>
      <c r="G157" s="44"/>
      <c r="H157" s="4"/>
      <c r="I157" s="4"/>
      <c r="J157" s="34"/>
      <c r="K157" s="34"/>
      <c r="L157" s="34"/>
      <c r="M157" s="4"/>
      <c r="N157" s="4"/>
    </row>
    <row r="158" spans="1:14" ht="30" customHeight="1">
      <c r="A158" s="232" t="s">
        <v>61</v>
      </c>
      <c r="B158" s="156" t="s">
        <v>87</v>
      </c>
      <c r="C158" s="156" t="s">
        <v>19</v>
      </c>
      <c r="D158" s="49" t="s">
        <v>18</v>
      </c>
      <c r="E158" s="50" t="s">
        <v>69</v>
      </c>
      <c r="F158" s="49">
        <v>1500000000</v>
      </c>
      <c r="G158" s="49"/>
      <c r="H158" s="51">
        <f>I158+J158+K158+L158</f>
        <v>112180.70000000001</v>
      </c>
      <c r="I158" s="51">
        <f>I159+I160</f>
        <v>28488.399999999998</v>
      </c>
      <c r="J158" s="51">
        <f t="shared" ref="J158:L158" si="37">J159+J160</f>
        <v>27924.100000000002</v>
      </c>
      <c r="K158" s="51">
        <f t="shared" si="37"/>
        <v>27884.100000000002</v>
      </c>
      <c r="L158" s="51">
        <f t="shared" si="37"/>
        <v>27884.100000000002</v>
      </c>
      <c r="M158" s="51"/>
      <c r="N158" s="54"/>
    </row>
    <row r="159" spans="1:14" ht="45">
      <c r="A159" s="240"/>
      <c r="B159" s="173"/>
      <c r="C159" s="173"/>
      <c r="D159" s="44" t="s">
        <v>5</v>
      </c>
      <c r="E159" s="45" t="s">
        <v>69</v>
      </c>
      <c r="F159" s="44">
        <v>1500000000</v>
      </c>
      <c r="G159" s="44"/>
      <c r="H159" s="4">
        <f>I159+J159+K159+L159</f>
        <v>108588.79999999999</v>
      </c>
      <c r="I159" s="4">
        <f>I169+I174</f>
        <v>27586.6</v>
      </c>
      <c r="J159" s="34">
        <f t="shared" ref="J159:L159" si="38">J169+J174</f>
        <v>27027.4</v>
      </c>
      <c r="K159" s="34">
        <f t="shared" si="38"/>
        <v>26987.4</v>
      </c>
      <c r="L159" s="34">
        <f t="shared" si="38"/>
        <v>26987.4</v>
      </c>
      <c r="M159" s="4"/>
      <c r="N159" s="15"/>
    </row>
    <row r="160" spans="1:14" ht="30">
      <c r="A160" s="240"/>
      <c r="B160" s="173"/>
      <c r="C160" s="173"/>
      <c r="D160" s="44" t="s">
        <v>6</v>
      </c>
      <c r="E160" s="45" t="s">
        <v>69</v>
      </c>
      <c r="F160" s="44">
        <v>1500000000</v>
      </c>
      <c r="G160" s="44"/>
      <c r="H160" s="4">
        <f>I160+J160+K160+L160</f>
        <v>3591.8999999999996</v>
      </c>
      <c r="I160" s="4">
        <f>I165</f>
        <v>901.8</v>
      </c>
      <c r="J160" s="34">
        <f t="shared" ref="J160:L160" si="39">J165</f>
        <v>896.7</v>
      </c>
      <c r="K160" s="34">
        <f t="shared" si="39"/>
        <v>896.7</v>
      </c>
      <c r="L160" s="34">
        <f t="shared" si="39"/>
        <v>896.7</v>
      </c>
      <c r="M160" s="4"/>
      <c r="N160" s="15"/>
    </row>
    <row r="161" spans="1:14" ht="30">
      <c r="A161" s="240"/>
      <c r="B161" s="173"/>
      <c r="C161" s="173"/>
      <c r="D161" s="47" t="s">
        <v>8</v>
      </c>
      <c r="E161" s="45"/>
      <c r="F161" s="44"/>
      <c r="G161" s="44"/>
      <c r="H161" s="4"/>
      <c r="I161" s="4"/>
      <c r="J161" s="34"/>
      <c r="K161" s="34"/>
      <c r="L161" s="34"/>
      <c r="M161" s="4"/>
      <c r="N161" s="4"/>
    </row>
    <row r="162" spans="1:14" ht="30">
      <c r="A162" s="240"/>
      <c r="B162" s="173"/>
      <c r="C162" s="173"/>
      <c r="D162" s="44" t="s">
        <v>7</v>
      </c>
      <c r="E162" s="45"/>
      <c r="F162" s="44"/>
      <c r="G162" s="44"/>
      <c r="H162" s="4"/>
      <c r="I162" s="4"/>
      <c r="J162" s="34"/>
      <c r="K162" s="34"/>
      <c r="L162" s="34"/>
      <c r="M162" s="4"/>
      <c r="N162" s="4"/>
    </row>
    <row r="163" spans="1:14" ht="30" customHeight="1">
      <c r="A163" s="152" t="s">
        <v>62</v>
      </c>
      <c r="B163" s="174" t="s">
        <v>52</v>
      </c>
      <c r="C163" s="156"/>
      <c r="D163" s="44" t="s">
        <v>18</v>
      </c>
      <c r="E163" s="45" t="s">
        <v>69</v>
      </c>
      <c r="F163" s="49">
        <v>1500052600</v>
      </c>
      <c r="G163" s="44"/>
      <c r="H163" s="4">
        <f>I163+J163+K163+L163</f>
        <v>3591.8999999999996</v>
      </c>
      <c r="I163" s="4">
        <f>I165</f>
        <v>901.8</v>
      </c>
      <c r="J163" s="34">
        <f t="shared" ref="J163:L163" si="40">J165</f>
        <v>896.7</v>
      </c>
      <c r="K163" s="34">
        <f t="shared" si="40"/>
        <v>896.7</v>
      </c>
      <c r="L163" s="34">
        <f t="shared" si="40"/>
        <v>896.7</v>
      </c>
      <c r="M163" s="4"/>
      <c r="N163" s="4"/>
    </row>
    <row r="164" spans="1:14" ht="45">
      <c r="A164" s="152"/>
      <c r="B164" s="176"/>
      <c r="C164" s="156"/>
      <c r="D164" s="44" t="s">
        <v>5</v>
      </c>
      <c r="E164" s="45"/>
      <c r="F164" s="44"/>
      <c r="G164" s="44"/>
      <c r="H164" s="4"/>
      <c r="I164" s="4"/>
      <c r="J164" s="34"/>
      <c r="K164" s="34"/>
      <c r="L164" s="34"/>
      <c r="M164" s="4"/>
      <c r="N164" s="4"/>
    </row>
    <row r="165" spans="1:14" ht="30">
      <c r="A165" s="152"/>
      <c r="B165" s="176"/>
      <c r="C165" s="156"/>
      <c r="D165" s="44" t="s">
        <v>6</v>
      </c>
      <c r="E165" s="45" t="s">
        <v>69</v>
      </c>
      <c r="F165" s="44">
        <v>1500052600</v>
      </c>
      <c r="G165" s="44">
        <v>300</v>
      </c>
      <c r="H165" s="4">
        <f>I165+J165+K165+L165</f>
        <v>3591.8999999999996</v>
      </c>
      <c r="I165" s="4">
        <v>901.8</v>
      </c>
      <c r="J165" s="34">
        <v>896.7</v>
      </c>
      <c r="K165" s="34">
        <v>896.7</v>
      </c>
      <c r="L165" s="34">
        <v>896.7</v>
      </c>
      <c r="M165" s="4"/>
      <c r="N165" s="15"/>
    </row>
    <row r="166" spans="1:14" ht="30">
      <c r="A166" s="152"/>
      <c r="B166" s="176"/>
      <c r="C166" s="156"/>
      <c r="D166" s="47" t="s">
        <v>8</v>
      </c>
      <c r="E166" s="45"/>
      <c r="F166" s="44"/>
      <c r="G166" s="44"/>
      <c r="H166" s="4"/>
      <c r="I166" s="4"/>
      <c r="J166" s="34"/>
      <c r="K166" s="34"/>
      <c r="L166" s="34"/>
      <c r="M166" s="4"/>
      <c r="N166" s="15"/>
    </row>
    <row r="167" spans="1:14" ht="30">
      <c r="A167" s="152"/>
      <c r="B167" s="176"/>
      <c r="C167" s="156"/>
      <c r="D167" s="44" t="s">
        <v>7</v>
      </c>
      <c r="E167" s="45"/>
      <c r="F167" s="44"/>
      <c r="G167" s="44"/>
      <c r="H167" s="4"/>
      <c r="I167" s="4"/>
      <c r="J167" s="34"/>
      <c r="K167" s="34"/>
      <c r="L167" s="34"/>
      <c r="M167" s="4"/>
      <c r="N167" s="15"/>
    </row>
    <row r="168" spans="1:14" ht="30" customHeight="1">
      <c r="A168" s="152" t="s">
        <v>65</v>
      </c>
      <c r="B168" s="156" t="s">
        <v>53</v>
      </c>
      <c r="C168" s="156"/>
      <c r="D168" s="44" t="s">
        <v>18</v>
      </c>
      <c r="E168" s="45" t="s">
        <v>69</v>
      </c>
      <c r="F168" s="49">
        <v>1500073060</v>
      </c>
      <c r="G168" s="44"/>
      <c r="H168" s="4">
        <f>I168+J168+K168+L168</f>
        <v>1208</v>
      </c>
      <c r="I168" s="4">
        <f>I169</f>
        <v>328</v>
      </c>
      <c r="J168" s="34">
        <f>J169</f>
        <v>320</v>
      </c>
      <c r="K168" s="34">
        <f>K169</f>
        <v>280</v>
      </c>
      <c r="L168" s="34">
        <f>L169</f>
        <v>280</v>
      </c>
      <c r="M168" s="4"/>
      <c r="N168" s="15"/>
    </row>
    <row r="169" spans="1:14" ht="45">
      <c r="A169" s="152"/>
      <c r="B169" s="156"/>
      <c r="C169" s="156"/>
      <c r="D169" s="44" t="s">
        <v>5</v>
      </c>
      <c r="E169" s="45" t="s">
        <v>69</v>
      </c>
      <c r="F169" s="44">
        <v>1500073060</v>
      </c>
      <c r="G169" s="44">
        <v>200</v>
      </c>
      <c r="H169" s="4">
        <f>I169+J169+K169+L169</f>
        <v>1208</v>
      </c>
      <c r="I169" s="4">
        <v>328</v>
      </c>
      <c r="J169" s="34">
        <v>320</v>
      </c>
      <c r="K169" s="34">
        <v>280</v>
      </c>
      <c r="L169" s="34">
        <v>280</v>
      </c>
      <c r="M169" s="4"/>
      <c r="N169" s="15"/>
    </row>
    <row r="170" spans="1:14" ht="30">
      <c r="A170" s="152"/>
      <c r="B170" s="156"/>
      <c r="C170" s="156"/>
      <c r="D170" s="44" t="s">
        <v>6</v>
      </c>
      <c r="E170" s="45"/>
      <c r="F170" s="44"/>
      <c r="G170" s="44"/>
      <c r="H170" s="4"/>
      <c r="I170" s="4"/>
      <c r="J170" s="34"/>
      <c r="K170" s="34"/>
      <c r="L170" s="34"/>
      <c r="M170" s="4"/>
      <c r="N170" s="15"/>
    </row>
    <row r="171" spans="1:14" ht="30">
      <c r="A171" s="152"/>
      <c r="B171" s="156"/>
      <c r="C171" s="156"/>
      <c r="D171" s="47" t="s">
        <v>8</v>
      </c>
      <c r="E171" s="45"/>
      <c r="F171" s="44"/>
      <c r="G171" s="44"/>
      <c r="H171" s="4"/>
      <c r="I171" s="4"/>
      <c r="J171" s="34"/>
      <c r="K171" s="34"/>
      <c r="L171" s="34"/>
      <c r="M171" s="4"/>
      <c r="N171" s="15"/>
    </row>
    <row r="172" spans="1:14" ht="30">
      <c r="A172" s="152"/>
      <c r="B172" s="156"/>
      <c r="C172" s="156"/>
      <c r="D172" s="44" t="s">
        <v>7</v>
      </c>
      <c r="E172" s="45"/>
      <c r="F172" s="44"/>
      <c r="G172" s="44"/>
      <c r="H172" s="4"/>
      <c r="I172" s="4"/>
      <c r="J172" s="34"/>
      <c r="K172" s="34"/>
      <c r="L172" s="34"/>
      <c r="M172" s="4"/>
      <c r="N172" s="15"/>
    </row>
    <row r="173" spans="1:14" ht="30">
      <c r="A173" s="152" t="s">
        <v>66</v>
      </c>
      <c r="B173" s="156" t="s">
        <v>54</v>
      </c>
      <c r="C173" s="156"/>
      <c r="D173" s="44" t="s">
        <v>18</v>
      </c>
      <c r="E173" s="45" t="s">
        <v>69</v>
      </c>
      <c r="F173" s="44">
        <v>1560073150</v>
      </c>
      <c r="G173" s="44"/>
      <c r="H173" s="4">
        <f>I173+J173+K173+L173</f>
        <v>107380.79999999999</v>
      </c>
      <c r="I173" s="4">
        <f>I174</f>
        <v>27258.6</v>
      </c>
      <c r="J173" s="34">
        <f t="shared" ref="J173:L173" si="41">J174</f>
        <v>26707.4</v>
      </c>
      <c r="K173" s="34">
        <f t="shared" si="41"/>
        <v>26707.4</v>
      </c>
      <c r="L173" s="34">
        <f t="shared" si="41"/>
        <v>26707.4</v>
      </c>
      <c r="M173" s="4"/>
      <c r="N173" s="15"/>
    </row>
    <row r="174" spans="1:14" ht="45">
      <c r="A174" s="152"/>
      <c r="B174" s="156"/>
      <c r="C174" s="156"/>
      <c r="D174" s="44" t="s">
        <v>5</v>
      </c>
      <c r="E174" s="45" t="s">
        <v>69</v>
      </c>
      <c r="F174" s="44">
        <v>1560073150</v>
      </c>
      <c r="G174" s="44">
        <v>300</v>
      </c>
      <c r="H174" s="4">
        <f>I174+J174+K174+L174</f>
        <v>107380.79999999999</v>
      </c>
      <c r="I174" s="4">
        <v>27258.6</v>
      </c>
      <c r="J174" s="34">
        <v>26707.4</v>
      </c>
      <c r="K174" s="34">
        <v>26707.4</v>
      </c>
      <c r="L174" s="34">
        <v>26707.4</v>
      </c>
      <c r="M174" s="4"/>
      <c r="N174" s="15"/>
    </row>
    <row r="175" spans="1:14" ht="30">
      <c r="A175" s="152"/>
      <c r="B175" s="156"/>
      <c r="C175" s="156"/>
      <c r="D175" s="44" t="s">
        <v>6</v>
      </c>
      <c r="E175" s="45"/>
      <c r="F175" s="44"/>
      <c r="G175" s="44"/>
      <c r="H175" s="4"/>
      <c r="I175" s="4"/>
      <c r="J175" s="34"/>
      <c r="K175" s="34"/>
      <c r="L175" s="34"/>
      <c r="M175" s="4"/>
      <c r="N175" s="15"/>
    </row>
    <row r="176" spans="1:14" ht="30">
      <c r="A176" s="152"/>
      <c r="B176" s="156"/>
      <c r="C176" s="156"/>
      <c r="D176" s="47" t="s">
        <v>8</v>
      </c>
      <c r="E176" s="45"/>
      <c r="F176" s="44"/>
      <c r="G176" s="44"/>
      <c r="H176" s="4"/>
      <c r="I176" s="4"/>
      <c r="J176" s="34"/>
      <c r="K176" s="34"/>
      <c r="L176" s="34"/>
      <c r="M176" s="4"/>
      <c r="N176" s="15"/>
    </row>
    <row r="177" spans="1:14" ht="30">
      <c r="A177" s="152"/>
      <c r="B177" s="156"/>
      <c r="C177" s="156"/>
      <c r="D177" s="44" t="s">
        <v>7</v>
      </c>
      <c r="E177" s="45"/>
      <c r="F177" s="44"/>
      <c r="G177" s="44"/>
      <c r="H177" s="4"/>
      <c r="I177" s="4"/>
      <c r="J177" s="34"/>
      <c r="K177" s="34"/>
      <c r="L177" s="34"/>
      <c r="M177" s="4"/>
      <c r="N177" s="15"/>
    </row>
    <row r="178" spans="1:14" ht="15.75">
      <c r="A178" s="20"/>
      <c r="B178" s="23"/>
      <c r="C178" s="23"/>
      <c r="D178" s="24"/>
      <c r="E178" s="25"/>
      <c r="F178" s="24"/>
      <c r="G178" s="24"/>
      <c r="H178" s="26"/>
      <c r="I178" s="26"/>
      <c r="J178" s="26"/>
      <c r="K178" s="26"/>
      <c r="L178" s="26"/>
      <c r="M178" s="26"/>
      <c r="N178" s="37"/>
    </row>
    <row r="179" spans="1:14">
      <c r="A179" s="22"/>
      <c r="B179" s="23"/>
      <c r="C179" s="23"/>
      <c r="D179" s="27"/>
      <c r="E179" s="25"/>
      <c r="F179" s="24"/>
      <c r="G179" s="24"/>
      <c r="H179" s="26"/>
      <c r="I179" s="26"/>
      <c r="J179" s="26"/>
      <c r="K179" s="26"/>
      <c r="L179" s="26"/>
      <c r="M179" s="26"/>
      <c r="N179" s="37"/>
    </row>
    <row r="180" spans="1:14" ht="15.75">
      <c r="A180" s="20" t="s">
        <v>98</v>
      </c>
      <c r="B180" s="23"/>
      <c r="C180" s="23"/>
      <c r="D180" s="24"/>
      <c r="E180" s="25"/>
      <c r="F180" s="24"/>
      <c r="G180" s="24"/>
      <c r="H180" s="26"/>
      <c r="I180" s="26"/>
      <c r="J180" s="26"/>
      <c r="K180" s="26"/>
      <c r="L180" s="26"/>
      <c r="M180" s="26"/>
      <c r="N180" s="37"/>
    </row>
    <row r="181" spans="1:14" ht="15.75">
      <c r="A181" s="20"/>
      <c r="B181" s="23"/>
      <c r="C181" s="23"/>
      <c r="D181" s="27"/>
      <c r="E181" s="25"/>
      <c r="F181" s="24"/>
      <c r="G181" s="24"/>
      <c r="H181" s="26"/>
      <c r="I181" s="26"/>
      <c r="J181" s="26"/>
      <c r="K181" s="26"/>
      <c r="L181" s="26"/>
      <c r="M181" s="26"/>
      <c r="N181" s="37"/>
    </row>
    <row r="182" spans="1:14">
      <c r="A182" s="22"/>
      <c r="B182" s="23"/>
      <c r="C182" s="23"/>
      <c r="D182" s="24"/>
      <c r="E182" s="25"/>
      <c r="F182" s="24"/>
      <c r="G182" s="24"/>
      <c r="H182" s="26"/>
      <c r="I182" s="26"/>
      <c r="J182" s="26"/>
      <c r="K182" s="26"/>
      <c r="L182" s="26"/>
      <c r="M182" s="26"/>
      <c r="N182" s="37"/>
    </row>
    <row r="183" spans="1:14">
      <c r="A183" s="10"/>
      <c r="B183" s="7"/>
      <c r="C183" s="7"/>
      <c r="D183" s="7"/>
      <c r="E183" s="10"/>
      <c r="F183" s="7"/>
      <c r="G183" s="7"/>
      <c r="H183" s="17"/>
      <c r="I183" s="17"/>
      <c r="J183" s="17"/>
      <c r="K183" s="17"/>
      <c r="L183" s="17"/>
      <c r="M183" s="17"/>
      <c r="N183" s="19"/>
    </row>
    <row r="184" spans="1:14">
      <c r="A184" s="10"/>
      <c r="B184" s="7"/>
      <c r="C184" s="7"/>
      <c r="D184" s="7"/>
      <c r="E184" s="10"/>
      <c r="F184" s="7"/>
      <c r="G184" s="7"/>
      <c r="H184" s="17"/>
      <c r="I184" s="17"/>
      <c r="J184" s="17"/>
      <c r="K184" s="17"/>
      <c r="L184" s="17"/>
      <c r="M184" s="17"/>
      <c r="N184" s="19"/>
    </row>
    <row r="185" spans="1:14">
      <c r="A185" s="10"/>
      <c r="B185" s="7"/>
      <c r="C185" s="7"/>
      <c r="D185" s="7"/>
      <c r="E185" s="10"/>
      <c r="F185" s="7"/>
      <c r="G185" s="7"/>
      <c r="H185" s="17"/>
      <c r="I185" s="17"/>
      <c r="J185" s="17"/>
      <c r="K185" s="17"/>
      <c r="L185" s="7"/>
      <c r="M185" s="7"/>
      <c r="N185" s="19"/>
    </row>
    <row r="186" spans="1:14" ht="18.75">
      <c r="A186" s="18"/>
      <c r="B186" s="18"/>
      <c r="C186" s="7"/>
      <c r="D186" s="7"/>
      <c r="E186" s="10"/>
      <c r="F186" s="7"/>
      <c r="G186" s="7"/>
      <c r="H186" s="7"/>
      <c r="I186" s="19"/>
      <c r="J186" s="19"/>
      <c r="K186" s="19"/>
      <c r="L186" s="7"/>
      <c r="M186" s="7"/>
      <c r="N186" s="7"/>
    </row>
    <row r="187" spans="1:14" ht="15.75">
      <c r="A187" s="20"/>
      <c r="B187" s="7"/>
      <c r="C187" s="7"/>
      <c r="D187" s="7"/>
      <c r="E187" s="10"/>
      <c r="F187" s="7"/>
      <c r="G187" s="7"/>
      <c r="H187" s="17"/>
      <c r="I187" s="17"/>
      <c r="J187" s="17"/>
      <c r="K187" s="17"/>
      <c r="L187" s="7"/>
      <c r="M187" s="7"/>
      <c r="N187" s="7"/>
    </row>
    <row r="188" spans="1:14">
      <c r="A188" s="7"/>
      <c r="B188" s="7"/>
      <c r="C188" s="7"/>
      <c r="D188" s="7"/>
      <c r="E188" s="10"/>
      <c r="F188" s="7"/>
      <c r="G188" s="7"/>
      <c r="H188" s="7"/>
      <c r="I188" s="19"/>
      <c r="J188" s="19"/>
      <c r="K188" s="19"/>
      <c r="L188" s="7"/>
      <c r="M188" s="7"/>
      <c r="N188" s="7"/>
    </row>
    <row r="189" spans="1:14">
      <c r="A189" s="7"/>
      <c r="B189" s="7"/>
      <c r="C189" s="7"/>
      <c r="D189" s="7"/>
      <c r="E189" s="10"/>
      <c r="F189" s="7"/>
      <c r="G189" s="7"/>
      <c r="H189" s="7"/>
      <c r="I189" s="19"/>
      <c r="J189" s="19"/>
      <c r="K189" s="19"/>
      <c r="L189" s="7"/>
      <c r="M189" s="7"/>
      <c r="N189" s="7"/>
    </row>
    <row r="190" spans="1:14" ht="18.75">
      <c r="A190" s="18"/>
      <c r="B190" s="7"/>
      <c r="C190" s="7"/>
      <c r="D190" s="7"/>
      <c r="E190" s="10"/>
      <c r="F190" s="7"/>
      <c r="G190" s="7"/>
      <c r="H190" s="7"/>
      <c r="I190" s="19"/>
      <c r="J190" s="19"/>
      <c r="K190" s="19"/>
      <c r="L190" s="7"/>
      <c r="M190" s="7"/>
      <c r="N190" s="7"/>
    </row>
    <row r="191" spans="1:14" ht="18.75">
      <c r="A191" s="18"/>
      <c r="B191" s="7"/>
      <c r="C191" s="7"/>
      <c r="D191" s="7"/>
      <c r="E191" s="7"/>
      <c r="F191" s="7"/>
      <c r="G191" s="7"/>
      <c r="H191" s="7"/>
      <c r="I191" s="8"/>
      <c r="J191" s="8"/>
      <c r="K191" s="8"/>
      <c r="L191" s="7"/>
      <c r="M191" s="7"/>
      <c r="N191" s="7"/>
    </row>
    <row r="192" spans="1:1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>
      <c r="A193" s="9"/>
      <c r="B193" s="9"/>
      <c r="C193" s="9"/>
      <c r="D193" s="9"/>
      <c r="E193" s="10"/>
      <c r="F193" s="9"/>
      <c r="G193" s="9"/>
      <c r="H193" s="9"/>
      <c r="I193" s="11"/>
      <c r="J193" s="11"/>
      <c r="K193" s="11"/>
      <c r="L193" s="9"/>
      <c r="M193" s="9"/>
      <c r="N193" s="9"/>
    </row>
    <row r="194" spans="1:14" ht="18.75">
      <c r="A194" s="18"/>
      <c r="B194" s="9"/>
      <c r="C194" s="9"/>
      <c r="D194" s="9"/>
      <c r="E194" s="10"/>
      <c r="F194" s="9"/>
      <c r="G194" s="9"/>
      <c r="H194" s="9"/>
      <c r="I194" s="11"/>
      <c r="J194" s="9"/>
      <c r="K194" s="9"/>
      <c r="L194" s="9"/>
      <c r="M194" s="9"/>
      <c r="N194" s="9"/>
    </row>
    <row r="195" spans="1:14">
      <c r="A195" s="9"/>
      <c r="B195" s="9"/>
      <c r="C195" s="9"/>
      <c r="D195" s="9"/>
      <c r="E195" s="10"/>
      <c r="F195" s="9"/>
      <c r="G195" s="9"/>
      <c r="H195" s="9"/>
      <c r="I195" s="11"/>
      <c r="J195" s="11"/>
      <c r="K195" s="11"/>
      <c r="L195" s="9"/>
      <c r="M195" s="9"/>
      <c r="N195" s="9"/>
    </row>
    <row r="196" spans="1:14">
      <c r="A196" s="9"/>
      <c r="B196" s="9"/>
      <c r="C196" s="9"/>
      <c r="D196" s="9"/>
      <c r="E196" s="10"/>
      <c r="F196" s="9"/>
      <c r="G196" s="9"/>
      <c r="H196" s="9"/>
      <c r="I196" s="11"/>
      <c r="J196" s="11"/>
      <c r="K196" s="11"/>
      <c r="L196" s="9"/>
      <c r="M196" s="9"/>
      <c r="N196" s="9"/>
    </row>
    <row r="197" spans="1:14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>
      <c r="D198" s="9"/>
      <c r="E198" s="10"/>
      <c r="F198" s="9"/>
      <c r="G198" s="9"/>
      <c r="H198" s="9"/>
      <c r="I198" s="12"/>
      <c r="J198" s="12"/>
      <c r="K198" s="12"/>
      <c r="L198" s="9"/>
    </row>
    <row r="199" spans="1:14" ht="15.75">
      <c r="A199" s="20"/>
      <c r="D199" s="9"/>
      <c r="E199" s="9"/>
      <c r="F199" s="9"/>
      <c r="G199" s="9"/>
      <c r="H199" s="9"/>
      <c r="I199" s="9"/>
      <c r="J199" s="9"/>
      <c r="K199" s="9"/>
      <c r="L199" s="9"/>
    </row>
  </sheetData>
  <mergeCells count="116">
    <mergeCell ref="A168:A172"/>
    <mergeCell ref="B168:B172"/>
    <mergeCell ref="C168:C172"/>
    <mergeCell ref="A173:A177"/>
    <mergeCell ref="B173:B177"/>
    <mergeCell ref="C173:C177"/>
    <mergeCell ref="A158:A162"/>
    <mergeCell ref="B158:B162"/>
    <mergeCell ref="C158:C162"/>
    <mergeCell ref="A163:A167"/>
    <mergeCell ref="B163:B167"/>
    <mergeCell ref="C163:C167"/>
    <mergeCell ref="A146:A152"/>
    <mergeCell ref="B146:B152"/>
    <mergeCell ref="C146:C152"/>
    <mergeCell ref="D149:D151"/>
    <mergeCell ref="E149:E151"/>
    <mergeCell ref="A153:A157"/>
    <mergeCell ref="B153:B157"/>
    <mergeCell ref="C153:C157"/>
    <mergeCell ref="A139:A145"/>
    <mergeCell ref="B139:B145"/>
    <mergeCell ref="C139:C145"/>
    <mergeCell ref="D142:D144"/>
    <mergeCell ref="E142:E144"/>
    <mergeCell ref="F142:F144"/>
    <mergeCell ref="A128:A132"/>
    <mergeCell ref="B128:B132"/>
    <mergeCell ref="C128:C132"/>
    <mergeCell ref="A133:A137"/>
    <mergeCell ref="B133:B137"/>
    <mergeCell ref="C133:C137"/>
    <mergeCell ref="A116:A120"/>
    <mergeCell ref="B116:B120"/>
    <mergeCell ref="C116:C120"/>
    <mergeCell ref="A121:N121"/>
    <mergeCell ref="A122:N122"/>
    <mergeCell ref="A123:A127"/>
    <mergeCell ref="B123:B127"/>
    <mergeCell ref="C123:C127"/>
    <mergeCell ref="A106:A110"/>
    <mergeCell ref="B106:B110"/>
    <mergeCell ref="C106:C110"/>
    <mergeCell ref="A111:A115"/>
    <mergeCell ref="B111:B115"/>
    <mergeCell ref="C111:C115"/>
    <mergeCell ref="A96:A100"/>
    <mergeCell ref="B96:B100"/>
    <mergeCell ref="C96:C100"/>
    <mergeCell ref="A101:A105"/>
    <mergeCell ref="B101:B105"/>
    <mergeCell ref="C101:C105"/>
    <mergeCell ref="A86:A90"/>
    <mergeCell ref="B86:B90"/>
    <mergeCell ref="C86:C90"/>
    <mergeCell ref="A91:A95"/>
    <mergeCell ref="B91:B95"/>
    <mergeCell ref="C91:C95"/>
    <mergeCell ref="D76:D77"/>
    <mergeCell ref="E76:E77"/>
    <mergeCell ref="F76:F77"/>
    <mergeCell ref="A81:A85"/>
    <mergeCell ref="B81:B85"/>
    <mergeCell ref="C81:C85"/>
    <mergeCell ref="A70:A74"/>
    <mergeCell ref="B70:B74"/>
    <mergeCell ref="C70:C74"/>
    <mergeCell ref="A75:A80"/>
    <mergeCell ref="B75:B80"/>
    <mergeCell ref="C75:C80"/>
    <mergeCell ref="A58:A62"/>
    <mergeCell ref="B58:B62"/>
    <mergeCell ref="C58:C62"/>
    <mergeCell ref="A63:N63"/>
    <mergeCell ref="A64:N64"/>
    <mergeCell ref="A65:A69"/>
    <mergeCell ref="B65:B69"/>
    <mergeCell ref="C65:C69"/>
    <mergeCell ref="D48:D49"/>
    <mergeCell ref="E48:E49"/>
    <mergeCell ref="F48:F49"/>
    <mergeCell ref="A53:A57"/>
    <mergeCell ref="B53:B57"/>
    <mergeCell ref="C53:C57"/>
    <mergeCell ref="A42:A46"/>
    <mergeCell ref="B42:B46"/>
    <mergeCell ref="C42:C46"/>
    <mergeCell ref="A47:A52"/>
    <mergeCell ref="B47:B52"/>
    <mergeCell ref="C47:C52"/>
    <mergeCell ref="A36:A41"/>
    <mergeCell ref="B36:B41"/>
    <mergeCell ref="C36:C41"/>
    <mergeCell ref="D37:D38"/>
    <mergeCell ref="E37:E38"/>
    <mergeCell ref="F37:F38"/>
    <mergeCell ref="A24:N24"/>
    <mergeCell ref="A25:N25"/>
    <mergeCell ref="A26:A30"/>
    <mergeCell ref="B26:B30"/>
    <mergeCell ref="C26:C30"/>
    <mergeCell ref="A31:A35"/>
    <mergeCell ref="B31:B35"/>
    <mergeCell ref="C31:C35"/>
    <mergeCell ref="D11:D12"/>
    <mergeCell ref="E11:G11"/>
    <mergeCell ref="H11:N11"/>
    <mergeCell ref="A14:A18"/>
    <mergeCell ref="B14:B18"/>
    <mergeCell ref="C14:C18"/>
    <mergeCell ref="A19:A23"/>
    <mergeCell ref="B19:B23"/>
    <mergeCell ref="C19:C23"/>
    <mergeCell ref="A11:A12"/>
    <mergeCell ref="B11:B12"/>
    <mergeCell ref="C11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ПРОГРАММА_19-20-21</vt:lpstr>
      <vt:lpstr>копия_2019</vt:lpstr>
      <vt:lpstr>КОПИЯ_6мес.19</vt:lpstr>
      <vt:lpstr>Уточн.2019 год</vt:lpstr>
      <vt:lpstr>2017г.</vt:lpstr>
      <vt:lpstr>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2020-02-10T04:20:58Z</dcterms:modified>
</cp:coreProperties>
</file>